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1" r:id="rId1"/>
  </sheets>
  <definedNames>
    <definedName name="_xlnm._FilterDatabase" localSheetId="0" hidden="1">VÝSLEDKY!$A$9:$J$53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G69" i="1"/>
  <c r="O68" i="1"/>
  <c r="N68" i="1"/>
  <c r="M68" i="1"/>
  <c r="L68" i="1"/>
  <c r="K68" i="1"/>
  <c r="G68" i="1"/>
  <c r="O67" i="1"/>
  <c r="N67" i="1"/>
  <c r="M67" i="1"/>
  <c r="L67" i="1"/>
  <c r="K67" i="1"/>
  <c r="G67" i="1"/>
  <c r="P66" i="1"/>
  <c r="N66" i="1"/>
  <c r="M66" i="1"/>
  <c r="L66" i="1"/>
  <c r="K66" i="1"/>
  <c r="G66" i="1"/>
  <c r="P65" i="1"/>
  <c r="N65" i="1"/>
  <c r="M65" i="1"/>
  <c r="L65" i="1"/>
  <c r="K65" i="1"/>
  <c r="G65" i="1"/>
  <c r="P64" i="1"/>
  <c r="O64" i="1"/>
  <c r="N64" i="1"/>
  <c r="M64" i="1"/>
  <c r="K64" i="1"/>
  <c r="G64" i="1"/>
  <c r="P63" i="1"/>
  <c r="N63" i="1"/>
  <c r="M63" i="1"/>
  <c r="L63" i="1"/>
  <c r="K63" i="1"/>
  <c r="G63" i="1"/>
  <c r="P62" i="1"/>
  <c r="N62" i="1"/>
  <c r="M62" i="1"/>
  <c r="K62" i="1"/>
  <c r="G62" i="1"/>
  <c r="P61" i="1"/>
  <c r="N61" i="1"/>
  <c r="M61" i="1"/>
  <c r="L61" i="1"/>
  <c r="K61" i="1"/>
  <c r="G61" i="1"/>
  <c r="P60" i="1"/>
  <c r="O60" i="1"/>
  <c r="L60" i="1"/>
  <c r="K60" i="1"/>
  <c r="G60" i="1"/>
  <c r="P59" i="1"/>
  <c r="O59" i="1"/>
  <c r="N59" i="1"/>
  <c r="L59" i="1"/>
  <c r="K59" i="1"/>
  <c r="G59" i="1"/>
  <c r="P57" i="1"/>
  <c r="O57" i="1"/>
  <c r="N57" i="1"/>
  <c r="M57" i="1"/>
  <c r="L57" i="1"/>
  <c r="K57" i="1"/>
  <c r="O53" i="1"/>
  <c r="N53" i="1"/>
  <c r="M53" i="1"/>
  <c r="L53" i="1"/>
  <c r="K53" i="1"/>
  <c r="G53" i="1"/>
  <c r="P52" i="1"/>
  <c r="N52" i="1"/>
  <c r="M52" i="1"/>
  <c r="L52" i="1"/>
  <c r="K52" i="1"/>
  <c r="G52" i="1"/>
  <c r="O51" i="1"/>
  <c r="N51" i="1"/>
  <c r="M51" i="1"/>
  <c r="L51" i="1"/>
  <c r="K51" i="1"/>
  <c r="G51" i="1"/>
  <c r="O50" i="1"/>
  <c r="N50" i="1"/>
  <c r="M50" i="1"/>
  <c r="L50" i="1"/>
  <c r="K50" i="1"/>
  <c r="G50" i="1"/>
  <c r="P49" i="1"/>
  <c r="O49" i="1"/>
  <c r="M49" i="1"/>
  <c r="L49" i="1"/>
  <c r="K49" i="1"/>
  <c r="G49" i="1"/>
  <c r="P48" i="1"/>
  <c r="O48" i="1"/>
  <c r="M48" i="1"/>
  <c r="L48" i="1"/>
  <c r="K48" i="1"/>
  <c r="G48" i="1"/>
  <c r="P47" i="1"/>
  <c r="N47" i="1"/>
  <c r="M47" i="1"/>
  <c r="L47" i="1"/>
  <c r="K47" i="1"/>
  <c r="G47" i="1"/>
  <c r="P46" i="1"/>
  <c r="N46" i="1"/>
  <c r="M46" i="1"/>
  <c r="L46" i="1"/>
  <c r="K46" i="1"/>
  <c r="G46" i="1"/>
  <c r="O45" i="1"/>
  <c r="N45" i="1"/>
  <c r="M45" i="1"/>
  <c r="L45" i="1"/>
  <c r="K45" i="1"/>
  <c r="G45" i="1"/>
  <c r="P44" i="1"/>
  <c r="N44" i="1"/>
  <c r="M44" i="1"/>
  <c r="L44" i="1"/>
  <c r="K44" i="1"/>
  <c r="G44" i="1"/>
  <c r="P43" i="1"/>
  <c r="N43" i="1"/>
  <c r="M43" i="1"/>
  <c r="L43" i="1"/>
  <c r="K43" i="1"/>
  <c r="G43" i="1"/>
  <c r="O42" i="1"/>
  <c r="N42" i="1"/>
  <c r="M42" i="1"/>
  <c r="L42" i="1"/>
  <c r="K42" i="1"/>
  <c r="G42" i="1"/>
  <c r="P41" i="1"/>
  <c r="N41" i="1"/>
  <c r="M41" i="1"/>
  <c r="L41" i="1"/>
  <c r="K41" i="1"/>
  <c r="G41" i="1"/>
  <c r="P40" i="1"/>
  <c r="N40" i="1"/>
  <c r="M40" i="1"/>
  <c r="L40" i="1"/>
  <c r="K40" i="1"/>
  <c r="G40" i="1"/>
  <c r="P39" i="1"/>
  <c r="N39" i="1"/>
  <c r="M39" i="1"/>
  <c r="L39" i="1"/>
  <c r="K39" i="1"/>
  <c r="G39" i="1"/>
  <c r="O38" i="1"/>
  <c r="N38" i="1"/>
  <c r="M38" i="1"/>
  <c r="L38" i="1"/>
  <c r="K38" i="1"/>
  <c r="G38" i="1"/>
  <c r="P37" i="1"/>
  <c r="N37" i="1"/>
  <c r="M37" i="1"/>
  <c r="L37" i="1"/>
  <c r="K37" i="1"/>
  <c r="G37" i="1"/>
  <c r="P36" i="1"/>
  <c r="N36" i="1"/>
  <c r="M36" i="1"/>
  <c r="L36" i="1"/>
  <c r="K36" i="1"/>
  <c r="G36" i="1"/>
  <c r="P35" i="1"/>
  <c r="N35" i="1"/>
  <c r="M35" i="1"/>
  <c r="L35" i="1"/>
  <c r="K35" i="1"/>
  <c r="G35" i="1"/>
  <c r="P34" i="1"/>
  <c r="O34" i="1"/>
  <c r="N34" i="1"/>
  <c r="M34" i="1"/>
  <c r="L34" i="1"/>
  <c r="G34" i="1"/>
  <c r="P33" i="1"/>
  <c r="N33" i="1"/>
  <c r="M33" i="1"/>
  <c r="L33" i="1"/>
  <c r="K33" i="1"/>
  <c r="G33" i="1"/>
  <c r="O32" i="1"/>
  <c r="N32" i="1"/>
  <c r="M32" i="1"/>
  <c r="L32" i="1"/>
  <c r="K32" i="1"/>
  <c r="G32" i="1"/>
  <c r="P31" i="1"/>
  <c r="N31" i="1"/>
  <c r="M31" i="1"/>
  <c r="L31" i="1"/>
  <c r="K31" i="1"/>
  <c r="G31" i="1"/>
  <c r="P30" i="1"/>
  <c r="N30" i="1"/>
  <c r="M30" i="1"/>
  <c r="L30" i="1"/>
  <c r="K30" i="1"/>
  <c r="G30" i="1"/>
  <c r="P29" i="1"/>
  <c r="O29" i="1"/>
  <c r="M29" i="1"/>
  <c r="L29" i="1"/>
  <c r="K29" i="1"/>
  <c r="G29" i="1"/>
  <c r="P28" i="1"/>
  <c r="O28" i="1"/>
  <c r="M28" i="1"/>
  <c r="L28" i="1"/>
  <c r="K28" i="1"/>
  <c r="G28" i="1"/>
  <c r="P27" i="1"/>
  <c r="N27" i="1"/>
  <c r="M27" i="1"/>
  <c r="L27" i="1"/>
  <c r="K27" i="1"/>
  <c r="G27" i="1"/>
  <c r="P26" i="1"/>
  <c r="N26" i="1"/>
  <c r="M26" i="1"/>
  <c r="L26" i="1"/>
  <c r="K26" i="1"/>
  <c r="G26" i="1"/>
  <c r="P25" i="1"/>
  <c r="O25" i="1"/>
  <c r="M25" i="1"/>
  <c r="L25" i="1"/>
  <c r="K25" i="1"/>
  <c r="G25" i="1"/>
  <c r="P24" i="1"/>
  <c r="O24" i="1"/>
  <c r="M24" i="1"/>
  <c r="L24" i="1"/>
  <c r="K24" i="1"/>
  <c r="G24" i="1"/>
  <c r="P23" i="1"/>
  <c r="N23" i="1"/>
  <c r="M23" i="1"/>
  <c r="L23" i="1"/>
  <c r="K23" i="1"/>
  <c r="G23" i="1"/>
  <c r="P22" i="1"/>
  <c r="N22" i="1"/>
  <c r="M22" i="1"/>
  <c r="L22" i="1"/>
  <c r="K22" i="1"/>
  <c r="G22" i="1"/>
  <c r="P21" i="1"/>
  <c r="O21" i="1"/>
  <c r="N21" i="1"/>
  <c r="M21" i="1"/>
  <c r="L21" i="1"/>
  <c r="G21" i="1"/>
  <c r="O20" i="1"/>
  <c r="N20" i="1"/>
  <c r="M20" i="1"/>
  <c r="L20" i="1"/>
  <c r="K20" i="1"/>
  <c r="G20" i="1"/>
  <c r="P19" i="1"/>
  <c r="O19" i="1"/>
  <c r="M19" i="1"/>
  <c r="L19" i="1"/>
  <c r="K19" i="1"/>
  <c r="G19" i="1"/>
  <c r="P18" i="1"/>
  <c r="O18" i="1"/>
  <c r="M18" i="1"/>
  <c r="L18" i="1"/>
  <c r="K18" i="1"/>
  <c r="G18" i="1"/>
  <c r="P17" i="1"/>
  <c r="O17" i="1"/>
  <c r="N17" i="1"/>
  <c r="M17" i="1"/>
  <c r="K17" i="1"/>
  <c r="G17" i="1"/>
  <c r="P16" i="1"/>
  <c r="N16" i="1"/>
  <c r="M16" i="1"/>
  <c r="L16" i="1"/>
  <c r="K16" i="1"/>
  <c r="G16" i="1"/>
  <c r="P15" i="1"/>
  <c r="O15" i="1"/>
  <c r="N15" i="1"/>
  <c r="L15" i="1"/>
  <c r="K15" i="1"/>
  <c r="G15" i="1"/>
  <c r="P14" i="1"/>
  <c r="O14" i="1"/>
  <c r="N14" i="1"/>
  <c r="M14" i="1"/>
  <c r="K14" i="1"/>
  <c r="G14" i="1"/>
  <c r="P13" i="1"/>
  <c r="N13" i="1"/>
  <c r="M13" i="1"/>
  <c r="L13" i="1"/>
  <c r="K13" i="1"/>
  <c r="G13" i="1"/>
  <c r="P12" i="1"/>
  <c r="O12" i="1"/>
  <c r="N12" i="1"/>
  <c r="M12" i="1"/>
  <c r="K12" i="1"/>
  <c r="G12" i="1"/>
  <c r="P11" i="1"/>
  <c r="O11" i="1"/>
  <c r="N11" i="1"/>
  <c r="M11" i="1"/>
  <c r="M15" i="1" s="1"/>
  <c r="L11" i="1"/>
  <c r="K11" i="1"/>
  <c r="G11" i="1"/>
  <c r="L12" i="1" l="1"/>
  <c r="L17" i="1" s="1"/>
  <c r="O13" i="1"/>
  <c r="L14" i="1"/>
  <c r="N18" i="1"/>
  <c r="P20" i="1"/>
  <c r="K21" i="1"/>
  <c r="K34" i="1" s="1"/>
  <c r="P32" i="1"/>
  <c r="P38" i="1"/>
  <c r="P42" i="1"/>
  <c r="O16" i="1"/>
  <c r="N19" i="1"/>
  <c r="N24" i="1" s="1"/>
  <c r="O22" i="1"/>
  <c r="P45" i="1"/>
  <c r="P50" i="1" s="1"/>
  <c r="P51" i="1" s="1"/>
  <c r="N25" i="1" l="1"/>
  <c r="P53" i="1"/>
  <c r="O23" i="1"/>
  <c r="N28" i="1"/>
  <c r="N29" i="1" s="1"/>
  <c r="N48" i="1" l="1"/>
  <c r="N49" i="1" s="1"/>
  <c r="O26" i="1"/>
  <c r="O27" i="1" l="1"/>
  <c r="O30" i="1" l="1"/>
  <c r="O31" i="1"/>
  <c r="O33" i="1" s="1"/>
  <c r="O35" i="1" s="1"/>
  <c r="O36" i="1" l="1"/>
  <c r="O40" i="1"/>
  <c r="O41" i="1" s="1"/>
  <c r="O43" i="1"/>
  <c r="O44" i="1"/>
  <c r="O37" i="1"/>
  <c r="O39" i="1" s="1"/>
  <c r="O46" i="1" l="1"/>
  <c r="O47" i="1" s="1"/>
  <c r="O52" i="1" s="1"/>
</calcChain>
</file>

<file path=xl/sharedStrings.xml><?xml version="1.0" encoding="utf-8"?>
<sst xmlns="http://schemas.openxmlformats.org/spreadsheetml/2006/main" count="311" uniqueCount="167">
  <si>
    <t>Běh Čedoku</t>
  </si>
  <si>
    <t>VÝSLEDKOVÁ LISTINA</t>
  </si>
  <si>
    <t>Datum:</t>
  </si>
  <si>
    <t>Ročník:</t>
  </si>
  <si>
    <t>34.</t>
  </si>
  <si>
    <t>Délka trati: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</si>
  <si>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</si>
  <si>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</si>
  <si>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</si>
  <si>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</si>
  <si>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</si>
  <si>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</si>
  <si>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</si>
  <si>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</si>
  <si>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</si>
  <si>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</si>
  <si>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</si>
  <si>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</si>
  <si>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</si>
  <si>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</si>
  <si>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</si>
  <si>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</si>
  <si>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</si>
  <si>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</si>
  <si>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Procházka</t>
  </si>
  <si>
    <t>Michal</t>
  </si>
  <si>
    <t>M</t>
  </si>
  <si>
    <t>SABZO</t>
  </si>
  <si>
    <t>2.</t>
  </si>
  <si>
    <t>Blažek</t>
  </si>
  <si>
    <t>Jan</t>
  </si>
  <si>
    <t>Pardálové</t>
  </si>
  <si>
    <t>3.</t>
  </si>
  <si>
    <t>Vacarda</t>
  </si>
  <si>
    <t>Vladimír</t>
  </si>
  <si>
    <t>AC Slovan Liberec</t>
  </si>
  <si>
    <t>4.</t>
  </si>
  <si>
    <t>Čermák</t>
  </si>
  <si>
    <t>Lukáš</t>
  </si>
  <si>
    <t>5.</t>
  </si>
  <si>
    <t>Tomáš</t>
  </si>
  <si>
    <t>6.</t>
  </si>
  <si>
    <t>Jindra</t>
  </si>
  <si>
    <t>David</t>
  </si>
  <si>
    <t>7.</t>
  </si>
  <si>
    <t>Hanousek</t>
  </si>
  <si>
    <t>Jakub</t>
  </si>
  <si>
    <t>Braník</t>
  </si>
  <si>
    <t xml:space="preserve"> </t>
  </si>
  <si>
    <t>8.</t>
  </si>
  <si>
    <t>Šiman</t>
  </si>
  <si>
    <t>Eduard</t>
  </si>
  <si>
    <t>9.</t>
  </si>
  <si>
    <t>Havelka</t>
  </si>
  <si>
    <t>Milan</t>
  </si>
  <si>
    <t>10.</t>
  </si>
  <si>
    <t>Souček</t>
  </si>
  <si>
    <t>Sokol Plavsko</t>
  </si>
  <si>
    <t>11.</t>
  </si>
  <si>
    <t>Matoušek</t>
  </si>
  <si>
    <t>Martin</t>
  </si>
  <si>
    <t>Evrobike</t>
  </si>
  <si>
    <t>12.</t>
  </si>
  <si>
    <t>Holub</t>
  </si>
  <si>
    <t>Jaroslav</t>
  </si>
  <si>
    <t>Liga 100 Praha</t>
  </si>
  <si>
    <t>13.</t>
  </si>
  <si>
    <t>Slamiak</t>
  </si>
  <si>
    <t>Stanislav</t>
  </si>
  <si>
    <t>14.</t>
  </si>
  <si>
    <t>Pavel</t>
  </si>
  <si>
    <t>Bering</t>
  </si>
  <si>
    <t>15.</t>
  </si>
  <si>
    <t>Ledvinka</t>
  </si>
  <si>
    <t>Josef</t>
  </si>
  <si>
    <t>16.</t>
  </si>
  <si>
    <t>Hoke</t>
  </si>
  <si>
    <t>Atletika Benešov</t>
  </si>
  <si>
    <t>17.</t>
  </si>
  <si>
    <t>18.</t>
  </si>
  <si>
    <t>Král</t>
  </si>
  <si>
    <t>Libor</t>
  </si>
  <si>
    <t>AZ Ekoterm</t>
  </si>
  <si>
    <t>19.</t>
  </si>
  <si>
    <t>Kolbaba</t>
  </si>
  <si>
    <t>Lucky Family1</t>
  </si>
  <si>
    <t>20.</t>
  </si>
  <si>
    <t>Urban</t>
  </si>
  <si>
    <t>21.</t>
  </si>
  <si>
    <t>Čižinský</t>
  </si>
  <si>
    <t>Jaromír</t>
  </si>
  <si>
    <t>22.</t>
  </si>
  <si>
    <t>Novák</t>
  </si>
  <si>
    <t>23.</t>
  </si>
  <si>
    <t>Doležal</t>
  </si>
  <si>
    <t>24.</t>
  </si>
  <si>
    <t>Tomáš ml.</t>
  </si>
  <si>
    <t>25.</t>
  </si>
  <si>
    <t>Šnajberk</t>
  </si>
  <si>
    <t>Jiří</t>
  </si>
  <si>
    <t>26.</t>
  </si>
  <si>
    <t>Rádl</t>
  </si>
  <si>
    <t>27.</t>
  </si>
  <si>
    <t>Fojtík</t>
  </si>
  <si>
    <t>Zbyněk</t>
  </si>
  <si>
    <t>28.</t>
  </si>
  <si>
    <t>Nový</t>
  </si>
  <si>
    <t>Břetislav</t>
  </si>
  <si>
    <t>29.</t>
  </si>
  <si>
    <t>Rožánek</t>
  </si>
  <si>
    <t>30.</t>
  </si>
  <si>
    <t>Pokorný</t>
  </si>
  <si>
    <t>31.</t>
  </si>
  <si>
    <t>Holan</t>
  </si>
  <si>
    <t>32.</t>
  </si>
  <si>
    <t>Pucholt</t>
  </si>
  <si>
    <t>Miroslav</t>
  </si>
  <si>
    <t>33.</t>
  </si>
  <si>
    <t>Černý</t>
  </si>
  <si>
    <t>Václav</t>
  </si>
  <si>
    <t>Ledvina</t>
  </si>
  <si>
    <t>Bonbon</t>
  </si>
  <si>
    <t>35.</t>
  </si>
  <si>
    <t>Paukert</t>
  </si>
  <si>
    <t>36.</t>
  </si>
  <si>
    <t>Adámek</t>
  </si>
  <si>
    <t>Petr</t>
  </si>
  <si>
    <t>37.</t>
  </si>
  <si>
    <t>Dolejš</t>
  </si>
  <si>
    <t>Radomír</t>
  </si>
  <si>
    <t>38.</t>
  </si>
  <si>
    <t>Březina</t>
  </si>
  <si>
    <t>39.</t>
  </si>
  <si>
    <t>Rada</t>
  </si>
  <si>
    <t>40.</t>
  </si>
  <si>
    <t>41.</t>
  </si>
  <si>
    <t>Kovanda</t>
  </si>
  <si>
    <t>Praha 11</t>
  </si>
  <si>
    <t>42.</t>
  </si>
  <si>
    <t>Miřejovský</t>
  </si>
  <si>
    <t>43.</t>
  </si>
  <si>
    <t>Moch</t>
  </si>
  <si>
    <t>Ivan</t>
  </si>
  <si>
    <t>ŽENY</t>
  </si>
  <si>
    <t>Fanturová</t>
  </si>
  <si>
    <t>Lenka</t>
  </si>
  <si>
    <t>Ž</t>
  </si>
  <si>
    <t>Borovičková</t>
  </si>
  <si>
    <t>Mališová</t>
  </si>
  <si>
    <t>Karla</t>
  </si>
  <si>
    <t>Vacardová</t>
  </si>
  <si>
    <t>Lucie</t>
  </si>
  <si>
    <t>Praha</t>
  </si>
  <si>
    <t>Flieglová</t>
  </si>
  <si>
    <t>Alena</t>
  </si>
  <si>
    <t>Šugová</t>
  </si>
  <si>
    <t>Naděžda</t>
  </si>
  <si>
    <t>Pucholtová</t>
  </si>
  <si>
    <t>Zdeňka</t>
  </si>
  <si>
    <t>Dolejšová</t>
  </si>
  <si>
    <t>Jitka</t>
  </si>
  <si>
    <t>Chlupatá</t>
  </si>
  <si>
    <t>Jana</t>
  </si>
  <si>
    <t>Norková</t>
  </si>
  <si>
    <t>Zdena</t>
  </si>
  <si>
    <t>Ročňáková</t>
  </si>
  <si>
    <t>Miloslava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</si>
</sst>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1" fontId="10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8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showGridLines="0" tabSelected="1" zoomScaleNormal="100" workbookViewId="0">
      <selection activeCell="A5" sqref="A5"/>
    </sheetView>
  </sheetViews>
  <sheetFormatPr defaultColWidth="9.140625" defaultRowHeight="12.75" x14ac:dyDescent="0.2"/>
  <cols>
    <col min="1" max="1" width="4.85546875" style="18" customWidth="1"/>
    <col min="2" max="2" width="5.42578125" style="18" customWidth="1"/>
    <col min="3" max="3" width="12.7109375" style="18" customWidth="1"/>
    <col min="4" max="4" width="9.7109375" style="18" customWidth="1"/>
    <col min="5" max="5" width="5.7109375" style="18" customWidth="1"/>
    <col min="6" max="6" width="5" style="18" customWidth="1"/>
    <col min="7" max="7" width="7" style="18" customWidth="1"/>
    <col min="8" max="8" width="19.28515625" style="18" customWidth="1"/>
    <col min="9" max="10" width="6.7109375" style="18" customWidth="1"/>
    <col min="11" max="16" width="5.42578125" style="18" customWidth="1"/>
    <col min="17" max="17" width="12" style="17" bestFit="1" customWidth="1"/>
    <col min="18" max="16384" width="9.140625" style="18"/>
  </cols>
  <sheetData>
    <row r="1" spans="1:17" s="3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s="5" customFormat="1" ht="3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Q2" s="6"/>
    </row>
    <row r="3" spans="1:17" s="9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s="5" customFormat="1" ht="3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Q4" s="6"/>
    </row>
    <row r="5" spans="1:17" ht="15.75" x14ac:dyDescent="0.2">
      <c r="A5" s="10" t="s">
        <v>2</v>
      </c>
      <c r="B5" s="11"/>
      <c r="C5" s="12">
        <v>45055</v>
      </c>
      <c r="D5" s="12"/>
      <c r="E5" s="11" t="s">
        <v>3</v>
      </c>
      <c r="F5" s="13"/>
      <c r="G5" s="14" t="s">
        <v>4</v>
      </c>
      <c r="H5" s="13"/>
      <c r="I5" s="15" t="s">
        <v>5</v>
      </c>
      <c r="J5" s="15"/>
      <c r="K5" s="16">
        <v>3600</v>
      </c>
      <c r="L5" s="16"/>
      <c r="M5" s="16"/>
      <c r="N5" s="16"/>
      <c r="O5" s="16"/>
      <c r="P5" s="16"/>
    </row>
    <row r="6" spans="1:17" s="5" customFormat="1" ht="3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Q6" s="6"/>
    </row>
    <row r="7" spans="1:17" s="21" customFormat="1" ht="18.75" x14ac:dyDescent="0.3">
      <c r="A7" s="19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 spans="1:17" s="5" customFormat="1" ht="3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Q8" s="6"/>
    </row>
    <row r="9" spans="1:17" x14ac:dyDescent="0.2">
      <c r="A9" s="22" t="s">
        <v>7</v>
      </c>
      <c r="B9" s="23" t="s">
        <v>8</v>
      </c>
      <c r="C9" s="22" t="s">
        <v>9</v>
      </c>
      <c r="D9" s="22" t="s">
        <v>10</v>
      </c>
      <c r="E9" s="22" t="s">
        <v>11</v>
      </c>
      <c r="F9" s="22" t="s">
        <v>12</v>
      </c>
      <c r="G9" s="22" t="s">
        <v>13</v>
      </c>
      <c r="H9" s="22" t="s">
        <v>14</v>
      </c>
      <c r="I9" s="22" t="s">
        <v>15</v>
      </c>
      <c r="J9" s="22" t="s">
        <v>16</v>
      </c>
      <c r="K9" s="24">
        <v>29</v>
      </c>
      <c r="L9" s="24">
        <v>39</v>
      </c>
      <c r="M9" s="24">
        <v>49</v>
      </c>
      <c r="N9" s="24">
        <v>59</v>
      </c>
      <c r="O9" s="24">
        <v>69</v>
      </c>
      <c r="P9" s="25">
        <v>70</v>
      </c>
      <c r="Q9" s="26"/>
    </row>
    <row r="10" spans="1:17" x14ac:dyDescent="0.2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9" t="s">
        <v>17</v>
      </c>
      <c r="L10" s="29" t="s">
        <v>18</v>
      </c>
      <c r="M10" s="29" t="s">
        <v>19</v>
      </c>
      <c r="N10" s="29" t="s">
        <v>20</v>
      </c>
      <c r="O10" s="29" t="s">
        <v>21</v>
      </c>
      <c r="P10" s="29" t="s">
        <v>22</v>
      </c>
    </row>
    <row r="11" spans="1:17" x14ac:dyDescent="0.2">
      <c r="A11" s="30" t="s">
        <v>23</v>
      </c>
      <c r="B11" s="31">
        <v>164</v>
      </c>
      <c r="C11" s="32" t="s">
        <v>24</v>
      </c>
      <c r="D11" s="32" t="s">
        <v>25</v>
      </c>
      <c r="E11" s="31">
        <v>1982</v>
      </c>
      <c r="F11" s="31" t="s">
        <v>26</v>
      </c>
      <c r="G11" s="30" t="str">
        <f t="shared" ref="G11:G53" si="0">IF($E11&gt;1900,IF(YEAR($C$5)-$E11&lt;=$K$9,"do "&amp;$K$9,IF(YEAR($C$5)-$E11&lt;=$L$9,"do "&amp;$L$9,IF(YEAR($C$5)-$E11&lt;=$M$9,"do "&amp;$M$9,IF(YEAR($C$5)-$E11&lt;=$N$9,"do "&amp;$N$9,IF(YEAR($C$5)-$E11&lt;=$O$9,"do "&amp;$O$9,$P$9&amp;" +"))))),"")</f>
        <v>do 49</v>
      </c>
      <c r="H11" s="32" t="s">
        <v>27</v>
      </c>
      <c r="I11" s="33">
        <v>13</v>
      </c>
      <c r="J11" s="33">
        <v>2</v>
      </c>
      <c r="K11" s="34" t="str">
        <f>IF(AND(E11&gt;1900,YEAR($C$5)-$E11&lt;=$K$9),COUNT($K$10:K10)+1,"")</f>
        <v/>
      </c>
      <c r="L11" s="34" t="str">
        <f>IF(AND(E11&gt;1900,YEAR($C$5)-$E11&gt;$K$9,YEAR($C$5)-$E11&lt;=$L$9),COUNT($L$10:L10)+1,"")</f>
        <v/>
      </c>
      <c r="M11" s="34">
        <f>IF(AND(E11&gt;1900,YEAR($C$5)-$E11&gt;$L$9,YEAR($C$5)-$E11&lt;=$M$9),COUNT($M$10:M10)+1,"")</f>
        <v>1</v>
      </c>
      <c r="N11" s="34" t="str">
        <f>IF(AND(E11&gt;1900,YEAR($C$5)-$E11&gt;$M$9,YEAR($C$5)-$E11&lt;=$N$9),COUNT($N$10:N10)+1,"")</f>
        <v/>
      </c>
      <c r="O11" s="34" t="str">
        <f>IF(AND(E11&gt;1900,YEAR($C$5)-$E11&gt;$N$9,YEAR($C$5)-$E11&lt;=$O$9),COUNT($O$10:O10)+1,"")</f>
        <v/>
      </c>
      <c r="P11" s="34" t="str">
        <f>IF(AND(E11&gt;1900,YEAR($C$5)-$E11&gt;=$P$9),COUNT($P$10:P10)+1,"")</f>
        <v/>
      </c>
    </row>
    <row r="12" spans="1:17" x14ac:dyDescent="0.2">
      <c r="A12" s="35" t="s">
        <v>28</v>
      </c>
      <c r="B12" s="36">
        <v>13</v>
      </c>
      <c r="C12" s="37" t="s">
        <v>29</v>
      </c>
      <c r="D12" s="37" t="s">
        <v>30</v>
      </c>
      <c r="E12" s="36">
        <v>1984</v>
      </c>
      <c r="F12" s="36" t="s">
        <v>26</v>
      </c>
      <c r="G12" s="35" t="str">
        <f t="shared" si="0"/>
        <v>do 39</v>
      </c>
      <c r="H12" s="37" t="s">
        <v>31</v>
      </c>
      <c r="I12" s="38">
        <v>13</v>
      </c>
      <c r="J12" s="38">
        <v>43</v>
      </c>
      <c r="K12" s="34" t="str">
        <f>IF(AND(E12&gt;1900,YEAR($C$5)-$E12&lt;=$K$9),COUNT($K$10:K11)+1,"")</f>
        <v/>
      </c>
      <c r="L12" s="34">
        <f>IF(AND(E12&gt;1900,YEAR($C$5)-$E12&gt;$K$9,YEAR($C$5)-$E12&lt;=$L$9),COUNT($L$10:L11)+1,"")</f>
        <v>1</v>
      </c>
      <c r="M12" s="34" t="str">
        <f>IF(AND(E12&gt;1900,YEAR($C$5)-$E12&gt;$L$9,YEAR($C$5)-$E12&lt;=$M$9),COUNT($M$10:M11)+1,"")</f>
        <v/>
      </c>
      <c r="N12" s="34" t="str">
        <f>IF(AND(E12&gt;1900,YEAR($C$5)-$E12&gt;$M$9,YEAR($C$5)-$E12&lt;=$N$9),COUNT($N$10:N11)+1,"")</f>
        <v/>
      </c>
      <c r="O12" s="34" t="str">
        <f>IF(AND(E12&gt;1900,YEAR($C$5)-$E12&gt;$N$9,YEAR($C$5)-$E12&lt;=$O$9),COUNT($O$10:O11)+1,"")</f>
        <v/>
      </c>
      <c r="P12" s="34" t="str">
        <f>IF(AND(E12&gt;1900,YEAR($C$5)-$E12&gt;=$P$9),COUNT($P$10:P11)+1,"")</f>
        <v/>
      </c>
    </row>
    <row r="13" spans="1:17" x14ac:dyDescent="0.2">
      <c r="A13" s="30" t="s">
        <v>32</v>
      </c>
      <c r="B13" s="31">
        <v>6</v>
      </c>
      <c r="C13" s="32" t="s">
        <v>33</v>
      </c>
      <c r="D13" s="32" t="s">
        <v>34</v>
      </c>
      <c r="E13" s="31">
        <v>1961</v>
      </c>
      <c r="F13" s="31" t="s">
        <v>26</v>
      </c>
      <c r="G13" s="30" t="str">
        <f t="shared" si="0"/>
        <v>do 69</v>
      </c>
      <c r="H13" s="32" t="s">
        <v>35</v>
      </c>
      <c r="I13" s="33">
        <v>15</v>
      </c>
      <c r="J13" s="33">
        <v>30</v>
      </c>
      <c r="K13" s="34" t="str">
        <f>IF(AND(E13&gt;1900,YEAR($C$5)-$E13&lt;=$K$9),COUNT($K$10:K12)+1,"")</f>
        <v/>
      </c>
      <c r="L13" s="34" t="str">
        <f>IF(AND(E13&gt;1900,YEAR($C$5)-$E13&gt;$K$9,YEAR($C$5)-$E13&lt;=$L$9),COUNT($L$10:L12)+1,"")</f>
        <v/>
      </c>
      <c r="M13" s="34" t="str">
        <f>IF(AND(E13&gt;1900,YEAR($C$5)-$E13&gt;$L$9,YEAR($C$5)-$E13&lt;=$M$9),COUNT($M$10:M12)+1,"")</f>
        <v/>
      </c>
      <c r="N13" s="34" t="str">
        <f>IF(AND(E13&gt;1900,YEAR($C$5)-$E13&gt;$M$9,YEAR($C$5)-$E13&lt;=$N$9),COUNT($N$10:N12)+1,"")</f>
        <v/>
      </c>
      <c r="O13" s="34">
        <f>IF(AND(E13&gt;1900,YEAR($C$5)-$E13&gt;$N$9,YEAR($C$5)-$E13&lt;=$O$9),COUNT($O$10:O12)+1,"")</f>
        <v>1</v>
      </c>
      <c r="P13" s="34" t="str">
        <f>IF(AND(E13&gt;1900,YEAR($C$5)-$E13&gt;=$P$9),COUNT($P$10:P12)+1,"")</f>
        <v/>
      </c>
    </row>
    <row r="14" spans="1:17" x14ac:dyDescent="0.2">
      <c r="A14" s="35" t="s">
        <v>36</v>
      </c>
      <c r="B14" s="36">
        <v>173</v>
      </c>
      <c r="C14" s="37" t="s">
        <v>37</v>
      </c>
      <c r="D14" s="37" t="s">
        <v>38</v>
      </c>
      <c r="E14" s="36">
        <v>1993</v>
      </c>
      <c r="F14" s="36" t="s">
        <v>26</v>
      </c>
      <c r="G14" s="35" t="str">
        <f t="shared" si="0"/>
        <v>do 39</v>
      </c>
      <c r="H14" s="37" t="s">
        <v>27</v>
      </c>
      <c r="I14" s="38">
        <v>15</v>
      </c>
      <c r="J14" s="38">
        <v>34</v>
      </c>
      <c r="K14" s="34" t="str">
        <f>IF(AND(E14&gt;1900,YEAR($C$5)-$E14&lt;=$K$9),COUNT($K$10:K13)+1,"")</f>
        <v/>
      </c>
      <c r="L14" s="34">
        <f>IF(AND(E14&gt;1900,YEAR($C$5)-$E14&gt;$K$9,YEAR($C$5)-$E14&lt;=$L$9),COUNT($L$10:L13)+1,"")</f>
        <v>2</v>
      </c>
      <c r="M14" s="34" t="str">
        <f>IF(AND(E14&gt;1900,YEAR($C$5)-$E14&gt;$L$9,YEAR($C$5)-$E14&lt;=$M$9),COUNT($M$10:M13)+1,"")</f>
        <v/>
      </c>
      <c r="N14" s="34" t="str">
        <f>IF(AND(E14&gt;1900,YEAR($C$5)-$E14&gt;$M$9,YEAR($C$5)-$E14&lt;=$N$9),COUNT($N$10:N13)+1,"")</f>
        <v/>
      </c>
      <c r="O14" s="34" t="str">
        <f>IF(AND(E14&gt;1900,YEAR($C$5)-$E14&gt;$N$9,YEAR($C$5)-$E14&lt;=$O$9),COUNT($O$10:O13)+1,"")</f>
        <v/>
      </c>
      <c r="P14" s="34" t="str">
        <f>IF(AND(E14&gt;1900,YEAR($C$5)-$E14&gt;=$P$9),COUNT($P$10:P13)+1,"")</f>
        <v/>
      </c>
    </row>
    <row r="15" spans="1:17" x14ac:dyDescent="0.2">
      <c r="A15" s="30" t="s">
        <v>39</v>
      </c>
      <c r="B15" s="36">
        <v>142</v>
      </c>
      <c r="C15" s="37" t="s">
        <v>24</v>
      </c>
      <c r="D15" s="37" t="s">
        <v>40</v>
      </c>
      <c r="E15" s="36">
        <v>1979</v>
      </c>
      <c r="F15" s="36" t="s">
        <v>26</v>
      </c>
      <c r="G15" s="35" t="str">
        <f t="shared" si="0"/>
        <v>do 49</v>
      </c>
      <c r="H15" s="37" t="s">
        <v>27</v>
      </c>
      <c r="I15" s="38">
        <v>16</v>
      </c>
      <c r="J15" s="38">
        <v>26</v>
      </c>
      <c r="K15" s="34" t="str">
        <f>IF(AND(E15&gt;1900,YEAR($C$5)-$E15&lt;=$K$9),COUNT($K$10:K14)+1,"")</f>
        <v/>
      </c>
      <c r="L15" s="34" t="str">
        <f>IF(AND(E15&gt;1900,YEAR($C$5)-$E15&gt;$K$9,YEAR($C$5)-$E15&lt;=$L$9),COUNT($L$10:L14)+1,"")</f>
        <v/>
      </c>
      <c r="M15" s="34">
        <f>IF(AND(E15&gt;1900,YEAR($C$5)-$E15&gt;$L$9,YEAR($C$5)-$E15&lt;=$M$9),COUNT($M$10:M14)+1,"")</f>
        <v>2</v>
      </c>
      <c r="N15" s="34" t="str">
        <f>IF(AND(E15&gt;1900,YEAR($C$5)-$E15&gt;$M$9,YEAR($C$5)-$E15&lt;=$N$9),COUNT($N$10:N14)+1,"")</f>
        <v/>
      </c>
      <c r="O15" s="34" t="str">
        <f>IF(AND(E15&gt;1900,YEAR($C$5)-$E15&gt;$N$9,YEAR($C$5)-$E15&lt;=$O$9),COUNT($O$10:O14)+1,"")</f>
        <v/>
      </c>
      <c r="P15" s="34" t="str">
        <f>IF(AND(E15&gt;1900,YEAR($C$5)-$E15&gt;=$P$9),COUNT($P$10:P14)+1,"")</f>
        <v/>
      </c>
      <c r="Q15" s="18"/>
    </row>
    <row r="16" spans="1:17" x14ac:dyDescent="0.2">
      <c r="A16" s="35" t="s">
        <v>41</v>
      </c>
      <c r="B16" s="36">
        <v>124</v>
      </c>
      <c r="C16" s="37" t="s">
        <v>42</v>
      </c>
      <c r="D16" s="37" t="s">
        <v>43</v>
      </c>
      <c r="E16" s="36">
        <v>1960</v>
      </c>
      <c r="F16" s="36" t="s">
        <v>26</v>
      </c>
      <c r="G16" s="35" t="str">
        <f t="shared" si="0"/>
        <v>do 69</v>
      </c>
      <c r="H16" s="37" t="s">
        <v>27</v>
      </c>
      <c r="I16" s="38">
        <v>16</v>
      </c>
      <c r="J16" s="38">
        <v>48</v>
      </c>
      <c r="K16" s="34" t="str">
        <f>IF(AND(E16&gt;1900,YEAR($C$5)-$E16&lt;=$K$9),COUNT($K$10:K15)+1,"")</f>
        <v/>
      </c>
      <c r="L16" s="34" t="str">
        <f>IF(AND(E16&gt;1900,YEAR($C$5)-$E16&gt;$K$9,YEAR($C$5)-$E16&lt;=$L$9),COUNT($L$10:L15)+1,"")</f>
        <v/>
      </c>
      <c r="M16" s="34" t="str">
        <f>IF(AND(E16&gt;1900,YEAR($C$5)-$E16&gt;$L$9,YEAR($C$5)-$E16&lt;=$M$9),COUNT($M$10:M15)+1,"")</f>
        <v/>
      </c>
      <c r="N16" s="34" t="str">
        <f>IF(AND(E16&gt;1900,YEAR($C$5)-$E16&gt;$M$9,YEAR($C$5)-$E16&lt;=$N$9),COUNT($N$10:N15)+1,"")</f>
        <v/>
      </c>
      <c r="O16" s="34">
        <f>IF(AND(E16&gt;1900,YEAR($C$5)-$E16&gt;$N$9,YEAR($C$5)-$E16&lt;=$O$9),COUNT($O$10:O15)+1,"")</f>
        <v>2</v>
      </c>
      <c r="P16" s="34" t="str">
        <f>IF(AND(E16&gt;1900,YEAR($C$5)-$E16&gt;=$P$9),COUNT($P$10:P15)+1,"")</f>
        <v/>
      </c>
    </row>
    <row r="17" spans="1:20" x14ac:dyDescent="0.2">
      <c r="A17" s="30" t="s">
        <v>44</v>
      </c>
      <c r="B17" s="36">
        <v>1</v>
      </c>
      <c r="C17" s="37" t="s">
        <v>45</v>
      </c>
      <c r="D17" s="37" t="s">
        <v>46</v>
      </c>
      <c r="E17" s="36">
        <v>1991</v>
      </c>
      <c r="F17" s="36" t="s">
        <v>26</v>
      </c>
      <c r="G17" s="35" t="str">
        <f t="shared" si="0"/>
        <v>do 39</v>
      </c>
      <c r="H17" s="37" t="s">
        <v>47</v>
      </c>
      <c r="I17" s="38">
        <v>17</v>
      </c>
      <c r="J17" s="38">
        <v>0</v>
      </c>
      <c r="K17" s="34" t="str">
        <f>IF(AND(E17&gt;1900,YEAR($C$5)-$E17&lt;=$K$9),COUNT($K$10:K16)+1,"")</f>
        <v/>
      </c>
      <c r="L17" s="34">
        <f>IF(AND(E17&gt;1900,YEAR($C$5)-$E17&gt;$K$9,YEAR($C$5)-$E17&lt;=$L$9),COUNT($L$10:L16)+1,"")</f>
        <v>3</v>
      </c>
      <c r="M17" s="34" t="str">
        <f>IF(AND(E17&gt;1900,YEAR($C$5)-$E17&gt;$L$9,YEAR($C$5)-$E17&lt;=$M$9),COUNT($M$10:M16)+1,"")</f>
        <v/>
      </c>
      <c r="N17" s="34" t="str">
        <f>IF(AND(E17&gt;1900,YEAR($C$5)-$E17&gt;$M$9,YEAR($C$5)-$E17&lt;=$N$9),COUNT($N$10:N16)+1,"")</f>
        <v/>
      </c>
      <c r="O17" s="34" t="str">
        <f>IF(AND(E17&gt;1900,YEAR($C$5)-$E17&gt;$N$9,YEAR($C$5)-$E17&lt;=$O$9),COUNT($O$10:O16)+1,"")</f>
        <v/>
      </c>
      <c r="P17" s="34" t="str">
        <f>IF(AND(E17&gt;1900,YEAR($C$5)-$E17&gt;=$P$9),COUNT($P$10:P16)+1,"")</f>
        <v/>
      </c>
      <c r="T17" s="18" t="s">
        <v>48</v>
      </c>
    </row>
    <row r="18" spans="1:20" x14ac:dyDescent="0.2">
      <c r="A18" s="35" t="s">
        <v>49</v>
      </c>
      <c r="B18" s="36">
        <v>179</v>
      </c>
      <c r="C18" s="37" t="s">
        <v>50</v>
      </c>
      <c r="D18" s="37" t="s">
        <v>51</v>
      </c>
      <c r="E18" s="36">
        <v>1965</v>
      </c>
      <c r="F18" s="36" t="s">
        <v>26</v>
      </c>
      <c r="G18" s="35" t="str">
        <f t="shared" si="0"/>
        <v>do 59</v>
      </c>
      <c r="H18" s="37" t="s">
        <v>27</v>
      </c>
      <c r="I18" s="38">
        <v>17</v>
      </c>
      <c r="J18" s="38">
        <v>8</v>
      </c>
      <c r="K18" s="34" t="str">
        <f>IF(AND(E18&gt;1900,YEAR($C$5)-$E18&lt;=$K$9),COUNT($K$10:K17)+1,"")</f>
        <v/>
      </c>
      <c r="L18" s="34" t="str">
        <f>IF(AND(E18&gt;1900,YEAR($C$5)-$E18&gt;$K$9,YEAR($C$5)-$E18&lt;=$L$9),COUNT($L$10:L17)+1,"")</f>
        <v/>
      </c>
      <c r="M18" s="34" t="str">
        <f>IF(AND(E18&gt;1900,YEAR($C$5)-$E18&gt;$L$9,YEAR($C$5)-$E18&lt;=$M$9),COUNT($M$10:M17)+1,"")</f>
        <v/>
      </c>
      <c r="N18" s="34">
        <f>IF(AND(E18&gt;1900,YEAR($C$5)-$E18&gt;$M$9,YEAR($C$5)-$E18&lt;=$N$9),COUNT($N$10:N17)+1,"")</f>
        <v>1</v>
      </c>
      <c r="O18" s="34" t="str">
        <f>IF(AND(E18&gt;1900,YEAR($C$5)-$E18&gt;$N$9,YEAR($C$5)-$E18&lt;=$O$9),COUNT($O$10:O17)+1,"")</f>
        <v/>
      </c>
      <c r="P18" s="34" t="str">
        <f>IF(AND(E18&gt;1900,YEAR($C$5)-$E18&gt;=$P$9),COUNT($P$10:P17)+1,"")</f>
        <v/>
      </c>
    </row>
    <row r="19" spans="1:20" x14ac:dyDescent="0.2">
      <c r="A19" s="30" t="s">
        <v>52</v>
      </c>
      <c r="B19" s="36">
        <v>174</v>
      </c>
      <c r="C19" s="37" t="s">
        <v>53</v>
      </c>
      <c r="D19" s="37" t="s">
        <v>54</v>
      </c>
      <c r="E19" s="36">
        <v>1968</v>
      </c>
      <c r="F19" s="36" t="s">
        <v>26</v>
      </c>
      <c r="G19" s="35" t="str">
        <f t="shared" si="0"/>
        <v>do 59</v>
      </c>
      <c r="H19" s="37" t="s">
        <v>27</v>
      </c>
      <c r="I19" s="38">
        <v>17</v>
      </c>
      <c r="J19" s="38">
        <v>18</v>
      </c>
      <c r="K19" s="34" t="str">
        <f>IF(AND(E19&gt;1900,YEAR($C$5)-$E19&lt;=$K$9),COUNT($K$10:K18)+1,"")</f>
        <v/>
      </c>
      <c r="L19" s="34" t="str">
        <f>IF(AND(E19&gt;1900,YEAR($C$5)-$E19&gt;$K$9,YEAR($C$5)-$E19&lt;=$L$9),COUNT($L$10:L18)+1,"")</f>
        <v/>
      </c>
      <c r="M19" s="34" t="str">
        <f>IF(AND(E19&gt;1900,YEAR($C$5)-$E19&gt;$L$9,YEAR($C$5)-$E19&lt;=$M$9),COUNT($M$10:M18)+1,"")</f>
        <v/>
      </c>
      <c r="N19" s="34">
        <f>IF(AND(E19&gt;1900,YEAR($C$5)-$E19&gt;$M$9,YEAR($C$5)-$E19&lt;=$N$9),COUNT($N$10:N18)+1,"")</f>
        <v>2</v>
      </c>
      <c r="O19" s="34" t="str">
        <f>IF(AND(E19&gt;1900,YEAR($C$5)-$E19&gt;$N$9,YEAR($C$5)-$E19&lt;=$O$9),COUNT($O$10:O18)+1,"")</f>
        <v/>
      </c>
      <c r="P19" s="34" t="str">
        <f>IF(AND(E19&gt;1900,YEAR($C$5)-$E19&gt;=$P$9),COUNT($P$10:P18)+1,"")</f>
        <v/>
      </c>
      <c r="Q19" s="18"/>
    </row>
    <row r="20" spans="1:20" x14ac:dyDescent="0.2">
      <c r="A20" s="35" t="s">
        <v>55</v>
      </c>
      <c r="B20" s="36">
        <v>10</v>
      </c>
      <c r="C20" s="37" t="s">
        <v>56</v>
      </c>
      <c r="D20" s="37" t="s">
        <v>54</v>
      </c>
      <c r="E20" s="36">
        <v>1953</v>
      </c>
      <c r="F20" s="36" t="s">
        <v>26</v>
      </c>
      <c r="G20" s="35" t="str">
        <f t="shared" si="0"/>
        <v>70 +</v>
      </c>
      <c r="H20" s="37" t="s">
        <v>57</v>
      </c>
      <c r="I20" s="38">
        <v>17</v>
      </c>
      <c r="J20" s="38">
        <v>22</v>
      </c>
      <c r="K20" s="34" t="str">
        <f>IF(AND(E20&gt;1900,YEAR($C$5)-$E20&lt;=$K$9),COUNT($K$10:K19)+1,"")</f>
        <v/>
      </c>
      <c r="L20" s="34" t="str">
        <f>IF(AND(E20&gt;1900,YEAR($C$5)-$E20&gt;$K$9,YEAR($C$5)-$E20&lt;=$L$9),COUNT($L$10:L19)+1,"")</f>
        <v/>
      </c>
      <c r="M20" s="34" t="str">
        <f>IF(AND(E20&gt;1900,YEAR($C$5)-$E20&gt;$L$9,YEAR($C$5)-$E20&lt;=$M$9),COUNT($M$10:M19)+1,"")</f>
        <v/>
      </c>
      <c r="N20" s="34" t="str">
        <f>IF(AND(E20&gt;1900,YEAR($C$5)-$E20&gt;$M$9,YEAR($C$5)-$E20&lt;=$N$9),COUNT($N$10:N19)+1,"")</f>
        <v/>
      </c>
      <c r="O20" s="34" t="str">
        <f>IF(AND(E20&gt;1900,YEAR($C$5)-$E20&gt;$N$9,YEAR($C$5)-$E20&lt;=$O$9),COUNT($O$10:O19)+1,"")</f>
        <v/>
      </c>
      <c r="P20" s="34">
        <f>IF(AND(E20&gt;1900,YEAR($C$5)-$E20&gt;=$P$9),COUNT($P$10:P19)+1,"")</f>
        <v>1</v>
      </c>
      <c r="Q20" s="18"/>
    </row>
    <row r="21" spans="1:20" x14ac:dyDescent="0.2">
      <c r="A21" s="30" t="s">
        <v>58</v>
      </c>
      <c r="B21" s="36">
        <v>3</v>
      </c>
      <c r="C21" s="37" t="s">
        <v>59</v>
      </c>
      <c r="D21" s="37" t="s">
        <v>60</v>
      </c>
      <c r="E21" s="36">
        <v>1999</v>
      </c>
      <c r="F21" s="36" t="s">
        <v>26</v>
      </c>
      <c r="G21" s="35" t="str">
        <f t="shared" si="0"/>
        <v>do 29</v>
      </c>
      <c r="H21" s="37" t="s">
        <v>61</v>
      </c>
      <c r="I21" s="38">
        <v>17</v>
      </c>
      <c r="J21" s="38">
        <v>29</v>
      </c>
      <c r="K21" s="34">
        <f>IF(AND(E21&gt;1900,YEAR($C$5)-$E21&lt;=$K$9),COUNT($K$10:K20)+1,"")</f>
        <v>1</v>
      </c>
      <c r="L21" s="34" t="str">
        <f>IF(AND(E21&gt;1900,YEAR($C$5)-$E21&gt;$K$9,YEAR($C$5)-$E21&lt;=$L$9),COUNT($L$10:L20)+1,"")</f>
        <v/>
      </c>
      <c r="M21" s="34" t="str">
        <f>IF(AND(E21&gt;1900,YEAR($C$5)-$E21&gt;$L$9,YEAR($C$5)-$E21&lt;=$M$9),COUNT($M$10:M20)+1,"")</f>
        <v/>
      </c>
      <c r="N21" s="34" t="str">
        <f>IF(AND(E21&gt;1900,YEAR($C$5)-$E21&gt;$M$9,YEAR($C$5)-$E21&lt;=$N$9),COUNT($N$10:N20)+1,"")</f>
        <v/>
      </c>
      <c r="O21" s="34" t="str">
        <f>IF(AND(E21&gt;1900,YEAR($C$5)-$E21&gt;$N$9,YEAR($C$5)-$E21&lt;=$O$9),COUNT($O$10:O20)+1,"")</f>
        <v/>
      </c>
      <c r="P21" s="34" t="str">
        <f>IF(AND(E21&gt;1900,YEAR($C$5)-$E21&gt;=$P$9),COUNT($P$10:P20)+1,"")</f>
        <v/>
      </c>
      <c r="Q21" s="18"/>
    </row>
    <row r="22" spans="1:20" x14ac:dyDescent="0.2">
      <c r="A22" s="35" t="s">
        <v>62</v>
      </c>
      <c r="B22" s="36">
        <v>8</v>
      </c>
      <c r="C22" s="37" t="s">
        <v>63</v>
      </c>
      <c r="D22" s="37" t="s">
        <v>64</v>
      </c>
      <c r="E22" s="36">
        <v>1962</v>
      </c>
      <c r="F22" s="36" t="s">
        <v>26</v>
      </c>
      <c r="G22" s="35" t="str">
        <f t="shared" si="0"/>
        <v>do 69</v>
      </c>
      <c r="H22" s="37" t="s">
        <v>65</v>
      </c>
      <c r="I22" s="38">
        <v>17</v>
      </c>
      <c r="J22" s="38">
        <v>31</v>
      </c>
      <c r="K22" s="34" t="str">
        <f>IF(AND(E22&gt;1900,YEAR($C$5)-$E22&lt;=$K$9),COUNT($K$10:K21)+1,"")</f>
        <v/>
      </c>
      <c r="L22" s="34" t="str">
        <f>IF(AND(E22&gt;1900,YEAR($C$5)-$E22&gt;$K$9,YEAR($C$5)-$E22&lt;=$L$9),COUNT($L$10:L21)+1,"")</f>
        <v/>
      </c>
      <c r="M22" s="34" t="str">
        <f>IF(AND(E22&gt;1900,YEAR($C$5)-$E22&gt;$L$9,YEAR($C$5)-$E22&lt;=$M$9),COUNT($M$10:M21)+1,"")</f>
        <v/>
      </c>
      <c r="N22" s="34" t="str">
        <f>IF(AND(E22&gt;1900,YEAR($C$5)-$E22&gt;$M$9,YEAR($C$5)-$E22&lt;=$N$9),COUNT($N$10:N21)+1,"")</f>
        <v/>
      </c>
      <c r="O22" s="34">
        <f>IF(AND(E22&gt;1900,YEAR($C$5)-$E22&gt;$N$9,YEAR($C$5)-$E22&lt;=$O$9),COUNT($O$10:O21)+1,"")</f>
        <v>3</v>
      </c>
      <c r="P22" s="34" t="str">
        <f>IF(AND(E22&gt;1900,YEAR($C$5)-$E22&gt;=$P$9),COUNT($P$10:P21)+1,"")</f>
        <v/>
      </c>
      <c r="Q22" s="18"/>
    </row>
    <row r="23" spans="1:20" x14ac:dyDescent="0.2">
      <c r="A23" s="30" t="s">
        <v>66</v>
      </c>
      <c r="B23" s="36">
        <v>171</v>
      </c>
      <c r="C23" s="37" t="s">
        <v>67</v>
      </c>
      <c r="D23" s="37" t="s">
        <v>68</v>
      </c>
      <c r="E23" s="36">
        <v>1962</v>
      </c>
      <c r="F23" s="36" t="s">
        <v>26</v>
      </c>
      <c r="G23" s="35" t="str">
        <f t="shared" si="0"/>
        <v>do 69</v>
      </c>
      <c r="H23" s="37" t="s">
        <v>27</v>
      </c>
      <c r="I23" s="38">
        <v>17</v>
      </c>
      <c r="J23" s="38">
        <v>40</v>
      </c>
      <c r="K23" s="34" t="str">
        <f>IF(AND(E23&gt;1900,YEAR($C$5)-$E23&lt;=$K$9),COUNT($K$10:K22)+1,"")</f>
        <v/>
      </c>
      <c r="L23" s="34" t="str">
        <f>IF(AND(E23&gt;1900,YEAR($C$5)-$E23&gt;$K$9,YEAR($C$5)-$E23&lt;=$L$9),COUNT($L$10:L22)+1,"")</f>
        <v/>
      </c>
      <c r="M23" s="34" t="str">
        <f>IF(AND(E23&gt;1900,YEAR($C$5)-$E23&gt;$L$9,YEAR($C$5)-$E23&lt;=$M$9),COUNT($M$10:M22)+1,"")</f>
        <v/>
      </c>
      <c r="N23" s="34" t="str">
        <f>IF(AND(E23&gt;1900,YEAR($C$5)-$E23&gt;$M$9,YEAR($C$5)-$E23&lt;=$N$9),COUNT($N$10:N22)+1,"")</f>
        <v/>
      </c>
      <c r="O23" s="34">
        <f>IF(AND(E23&gt;1900,YEAR($C$5)-$E23&gt;$N$9,YEAR($C$5)-$E23&lt;=$O$9),COUNT($O$10:O22)+1,"")</f>
        <v>4</v>
      </c>
      <c r="P23" s="34" t="str">
        <f>IF(AND(E23&gt;1900,YEAR($C$5)-$E23&gt;=$P$9),COUNT($P$10:P22)+1,"")</f>
        <v/>
      </c>
      <c r="Q23" s="18"/>
    </row>
    <row r="24" spans="1:20" x14ac:dyDescent="0.2">
      <c r="A24" s="35" t="s">
        <v>69</v>
      </c>
      <c r="B24" s="36">
        <v>7</v>
      </c>
      <c r="C24" s="37" t="s">
        <v>63</v>
      </c>
      <c r="D24" s="37" t="s">
        <v>70</v>
      </c>
      <c r="E24" s="36">
        <v>1964</v>
      </c>
      <c r="F24" s="36" t="s">
        <v>26</v>
      </c>
      <c r="G24" s="35" t="str">
        <f t="shared" si="0"/>
        <v>do 59</v>
      </c>
      <c r="H24" s="37" t="s">
        <v>71</v>
      </c>
      <c r="I24" s="38">
        <v>17</v>
      </c>
      <c r="J24" s="38">
        <v>45</v>
      </c>
      <c r="K24" s="34" t="str">
        <f>IF(AND(E24&gt;1900,YEAR($C$5)-$E24&lt;=$K$9),COUNT($K$10:K23)+1,"")</f>
        <v/>
      </c>
      <c r="L24" s="34" t="str">
        <f>IF(AND(E24&gt;1900,YEAR($C$5)-$E24&gt;$K$9,YEAR($C$5)-$E24&lt;=$L$9),COUNT($L$10:L23)+1,"")</f>
        <v/>
      </c>
      <c r="M24" s="34" t="str">
        <f>IF(AND(E24&gt;1900,YEAR($C$5)-$E24&gt;$L$9,YEAR($C$5)-$E24&lt;=$M$9),COUNT($M$10:M23)+1,"")</f>
        <v/>
      </c>
      <c r="N24" s="34">
        <f>IF(AND(E24&gt;1900,YEAR($C$5)-$E24&gt;$M$9,YEAR($C$5)-$E24&lt;=$N$9),COUNT($N$10:N23)+1,"")</f>
        <v>3</v>
      </c>
      <c r="O24" s="34" t="str">
        <f>IF(AND(E24&gt;1900,YEAR($C$5)-$E24&gt;$N$9,YEAR($C$5)-$E24&lt;=$O$9),COUNT($O$10:O23)+1,"")</f>
        <v/>
      </c>
      <c r="P24" s="34" t="str">
        <f>IF(AND(E24&gt;1900,YEAR($C$5)-$E24&gt;=$P$9),COUNT($P$10:P23)+1,"")</f>
        <v/>
      </c>
      <c r="Q24" s="18"/>
    </row>
    <row r="25" spans="1:20" x14ac:dyDescent="0.2">
      <c r="A25" s="30" t="s">
        <v>72</v>
      </c>
      <c r="B25" s="36">
        <v>126</v>
      </c>
      <c r="C25" s="37" t="s">
        <v>73</v>
      </c>
      <c r="D25" s="37" t="s">
        <v>74</v>
      </c>
      <c r="E25" s="36">
        <v>1972</v>
      </c>
      <c r="F25" s="36" t="s">
        <v>26</v>
      </c>
      <c r="G25" s="35" t="str">
        <f t="shared" si="0"/>
        <v>do 59</v>
      </c>
      <c r="H25" s="37" t="s">
        <v>27</v>
      </c>
      <c r="I25" s="38">
        <v>17</v>
      </c>
      <c r="J25" s="38">
        <v>58</v>
      </c>
      <c r="K25" s="34" t="str">
        <f>IF(AND(E25&gt;1900,YEAR($C$5)-$E25&lt;=$K$9),COUNT($K$10:K24)+1,"")</f>
        <v/>
      </c>
      <c r="L25" s="34" t="str">
        <f>IF(AND(E25&gt;1900,YEAR($C$5)-$E25&gt;$K$9,YEAR($C$5)-$E25&lt;=$L$9),COUNT($L$10:L24)+1,"")</f>
        <v/>
      </c>
      <c r="M25" s="34" t="str">
        <f>IF(AND(E25&gt;1900,YEAR($C$5)-$E25&gt;$L$9,YEAR($C$5)-$E25&lt;=$M$9),COUNT($M$10:M24)+1,"")</f>
        <v/>
      </c>
      <c r="N25" s="34">
        <f>IF(AND(E25&gt;1900,YEAR($C$5)-$E25&gt;$M$9,YEAR($C$5)-$E25&lt;=$N$9),COUNT($N$10:N24)+1,"")</f>
        <v>4</v>
      </c>
      <c r="O25" s="34" t="str">
        <f>IF(AND(E25&gt;1900,YEAR($C$5)-$E25&gt;$N$9,YEAR($C$5)-$E25&lt;=$O$9),COUNT($O$10:O24)+1,"")</f>
        <v/>
      </c>
      <c r="P25" s="34" t="str">
        <f>IF(AND(E25&gt;1900,YEAR($C$5)-$E25&gt;=$P$9),COUNT($P$10:P24)+1,"")</f>
        <v/>
      </c>
      <c r="Q25" s="18"/>
    </row>
    <row r="26" spans="1:20" x14ac:dyDescent="0.2">
      <c r="A26" s="35" t="s">
        <v>75</v>
      </c>
      <c r="B26" s="36">
        <v>11</v>
      </c>
      <c r="C26" s="37" t="s">
        <v>76</v>
      </c>
      <c r="D26" s="37" t="s">
        <v>54</v>
      </c>
      <c r="E26" s="36">
        <v>1961</v>
      </c>
      <c r="F26" s="36" t="s">
        <v>26</v>
      </c>
      <c r="G26" s="35" t="str">
        <f t="shared" si="0"/>
        <v>do 69</v>
      </c>
      <c r="H26" s="37" t="s">
        <v>77</v>
      </c>
      <c r="I26" s="38">
        <v>18</v>
      </c>
      <c r="J26" s="38">
        <v>7</v>
      </c>
      <c r="K26" s="34" t="str">
        <f>IF(AND(E26&gt;1900,YEAR($C$5)-$E26&lt;=$K$9),COUNT($K$10:K25)+1,"")</f>
        <v/>
      </c>
      <c r="L26" s="34" t="str">
        <f>IF(AND(E26&gt;1900,YEAR($C$5)-$E26&gt;$K$9,YEAR($C$5)-$E26&lt;=$L$9),COUNT($L$10:L25)+1,"")</f>
        <v/>
      </c>
      <c r="M26" s="34" t="str">
        <f>IF(AND(E26&gt;1900,YEAR($C$5)-$E26&gt;$L$9,YEAR($C$5)-$E26&lt;=$M$9),COUNT($M$10:M25)+1,"")</f>
        <v/>
      </c>
      <c r="N26" s="34" t="str">
        <f>IF(AND(E26&gt;1900,YEAR($C$5)-$E26&gt;$M$9,YEAR($C$5)-$E26&lt;=$N$9),COUNT($N$10:N25)+1,"")</f>
        <v/>
      </c>
      <c r="O26" s="34">
        <f>IF(AND(E26&gt;1900,YEAR($C$5)-$E26&gt;$N$9,YEAR($C$5)-$E26&lt;=$O$9),COUNT($O$10:O25)+1,"")</f>
        <v>5</v>
      </c>
      <c r="P26" s="34" t="str">
        <f>IF(AND(E26&gt;1900,YEAR($C$5)-$E26&gt;=$P$9),COUNT($P$10:P25)+1,"")</f>
        <v/>
      </c>
      <c r="Q26" s="18"/>
    </row>
    <row r="27" spans="1:20" x14ac:dyDescent="0.2">
      <c r="A27" s="30" t="s">
        <v>78</v>
      </c>
      <c r="B27" s="36">
        <v>4</v>
      </c>
      <c r="C27" s="37" t="s">
        <v>59</v>
      </c>
      <c r="D27" s="37" t="s">
        <v>25</v>
      </c>
      <c r="E27" s="36">
        <v>1962</v>
      </c>
      <c r="F27" s="36" t="s">
        <v>26</v>
      </c>
      <c r="G27" s="35" t="str">
        <f t="shared" si="0"/>
        <v>do 69</v>
      </c>
      <c r="H27" s="37" t="s">
        <v>61</v>
      </c>
      <c r="I27" s="38">
        <v>18</v>
      </c>
      <c r="J27" s="38">
        <v>14</v>
      </c>
      <c r="K27" s="34" t="str">
        <f>IF(AND(E27&gt;1900,YEAR($C$5)-$E27&lt;=$K$9),COUNT($K$10:K26)+1,"")</f>
        <v/>
      </c>
      <c r="L27" s="34" t="str">
        <f>IF(AND(E27&gt;1900,YEAR($C$5)-$E27&gt;$K$9,YEAR($C$5)-$E27&lt;=$L$9),COUNT($L$10:L26)+1,"")</f>
        <v/>
      </c>
      <c r="M27" s="34" t="str">
        <f>IF(AND(E27&gt;1900,YEAR($C$5)-$E27&gt;$L$9,YEAR($C$5)-$E27&lt;=$M$9),COUNT($M$10:M26)+1,"")</f>
        <v/>
      </c>
      <c r="N27" s="34" t="str">
        <f>IF(AND(E27&gt;1900,YEAR($C$5)-$E27&gt;$M$9,YEAR($C$5)-$E27&lt;=$N$9),COUNT($N$10:N26)+1,"")</f>
        <v/>
      </c>
      <c r="O27" s="34">
        <f>IF(AND(E27&gt;1900,YEAR($C$5)-$E27&gt;$N$9,YEAR($C$5)-$E27&lt;=$O$9),COUNT($O$10:O26)+1,"")</f>
        <v>6</v>
      </c>
      <c r="P27" s="34" t="str">
        <f>IF(AND(E27&gt;1900,YEAR($C$5)-$E27&gt;=$P$9),COUNT($P$10:P26)+1,"")</f>
        <v/>
      </c>
      <c r="Q27" s="18"/>
    </row>
    <row r="28" spans="1:20" x14ac:dyDescent="0.2">
      <c r="A28" s="35" t="s">
        <v>79</v>
      </c>
      <c r="B28" s="36">
        <v>12</v>
      </c>
      <c r="C28" s="37" t="s">
        <v>80</v>
      </c>
      <c r="D28" s="37" t="s">
        <v>81</v>
      </c>
      <c r="E28" s="36">
        <v>1968</v>
      </c>
      <c r="F28" s="36" t="s">
        <v>26</v>
      </c>
      <c r="G28" s="35" t="str">
        <f t="shared" si="0"/>
        <v>do 59</v>
      </c>
      <c r="H28" s="37" t="s">
        <v>82</v>
      </c>
      <c r="I28" s="38">
        <v>18</v>
      </c>
      <c r="J28" s="38">
        <v>29</v>
      </c>
      <c r="K28" s="34" t="str">
        <f>IF(AND(E28&gt;1900,YEAR($C$5)-$E28&lt;=$K$9),COUNT($K$10:K27)+1,"")</f>
        <v/>
      </c>
      <c r="L28" s="34" t="str">
        <f>IF(AND(E28&gt;1900,YEAR($C$5)-$E28&gt;$K$9,YEAR($C$5)-$E28&lt;=$L$9),COUNT($L$10:L27)+1,"")</f>
        <v/>
      </c>
      <c r="M28" s="34" t="str">
        <f>IF(AND(E28&gt;1900,YEAR($C$5)-$E28&gt;$L$9,YEAR($C$5)-$E28&lt;=$M$9),COUNT($M$10:M27)+1,"")</f>
        <v/>
      </c>
      <c r="N28" s="34">
        <f>IF(AND(E28&gt;1900,YEAR($C$5)-$E28&gt;$M$9,YEAR($C$5)-$E28&lt;=$N$9),COUNT($N$10:N27)+1,"")</f>
        <v>5</v>
      </c>
      <c r="O28" s="34" t="str">
        <f>IF(AND(E28&gt;1900,YEAR($C$5)-$E28&gt;$N$9,YEAR($C$5)-$E28&lt;=$O$9),COUNT($O$10:O27)+1,"")</f>
        <v/>
      </c>
      <c r="P28" s="34" t="str">
        <f>IF(AND(E28&gt;1900,YEAR($C$5)-$E28&gt;=$P$9),COUNT($P$10:P27)+1,"")</f>
        <v/>
      </c>
      <c r="Q28" s="18"/>
    </row>
    <row r="29" spans="1:20" x14ac:dyDescent="0.2">
      <c r="A29" s="30" t="s">
        <v>83</v>
      </c>
      <c r="B29" s="36">
        <v>2</v>
      </c>
      <c r="C29" s="37" t="s">
        <v>84</v>
      </c>
      <c r="D29" s="37" t="s">
        <v>70</v>
      </c>
      <c r="E29" s="36">
        <v>1968</v>
      </c>
      <c r="F29" s="36" t="s">
        <v>26</v>
      </c>
      <c r="G29" s="35" t="str">
        <f t="shared" si="0"/>
        <v>do 59</v>
      </c>
      <c r="H29" s="37" t="s">
        <v>85</v>
      </c>
      <c r="I29" s="38">
        <v>18</v>
      </c>
      <c r="J29" s="38">
        <v>32</v>
      </c>
      <c r="K29" s="34" t="str">
        <f>IF(AND(E29&gt;1900,YEAR($C$5)-$E29&lt;=$K$9),COUNT($K$10:K28)+1,"")</f>
        <v/>
      </c>
      <c r="L29" s="34" t="str">
        <f>IF(AND(E29&gt;1900,YEAR($C$5)-$E29&gt;$K$9,YEAR($C$5)-$E29&lt;=$L$9),COUNT($L$10:L28)+1,"")</f>
        <v/>
      </c>
      <c r="M29" s="34" t="str">
        <f>IF(AND(E29&gt;1900,YEAR($C$5)-$E29&gt;$L$9,YEAR($C$5)-$E29&lt;=$M$9),COUNT($M$10:M28)+1,"")</f>
        <v/>
      </c>
      <c r="N29" s="34">
        <f>IF(AND(E29&gt;1900,YEAR($C$5)-$E29&gt;$M$9,YEAR($C$5)-$E29&lt;=$N$9),COUNT($N$10:N28)+1,"")</f>
        <v>6</v>
      </c>
      <c r="O29" s="34" t="str">
        <f>IF(AND(E29&gt;1900,YEAR($C$5)-$E29&gt;$N$9,YEAR($C$5)-$E29&lt;=$O$9),COUNT($O$10:O28)+1,"")</f>
        <v/>
      </c>
      <c r="P29" s="34" t="str">
        <f>IF(AND(E29&gt;1900,YEAR($C$5)-$E29&gt;=$P$9),COUNT($P$10:P28)+1,"")</f>
        <v/>
      </c>
      <c r="Q29" s="18"/>
    </row>
    <row r="30" spans="1:20" x14ac:dyDescent="0.2">
      <c r="A30" s="35" t="s">
        <v>86</v>
      </c>
      <c r="B30" s="36">
        <v>150</v>
      </c>
      <c r="C30" s="37" t="s">
        <v>87</v>
      </c>
      <c r="D30" s="37" t="s">
        <v>74</v>
      </c>
      <c r="E30" s="36">
        <v>1956</v>
      </c>
      <c r="F30" s="36" t="s">
        <v>26</v>
      </c>
      <c r="G30" s="35" t="str">
        <f t="shared" si="0"/>
        <v>do 69</v>
      </c>
      <c r="H30" s="37" t="s">
        <v>27</v>
      </c>
      <c r="I30" s="38">
        <v>18</v>
      </c>
      <c r="J30" s="38">
        <v>59</v>
      </c>
      <c r="K30" s="34" t="str">
        <f>IF(AND(E30&gt;1900,YEAR($C$5)-$E30&lt;=$K$9),COUNT($K$10:K29)+1,"")</f>
        <v/>
      </c>
      <c r="L30" s="34" t="str">
        <f>IF(AND(E30&gt;1900,YEAR($C$5)-$E30&gt;$K$9,YEAR($C$5)-$E30&lt;=$L$9),COUNT($L$10:L29)+1,"")</f>
        <v/>
      </c>
      <c r="M30" s="34" t="str">
        <f>IF(AND(E30&gt;1900,YEAR($C$5)-$E30&gt;$L$9,YEAR($C$5)-$E30&lt;=$M$9),COUNT($M$10:M29)+1,"")</f>
        <v/>
      </c>
      <c r="N30" s="34" t="str">
        <f>IF(AND(E30&gt;1900,YEAR($C$5)-$E30&gt;$M$9,YEAR($C$5)-$E30&lt;=$N$9),COUNT($N$10:N29)+1,"")</f>
        <v/>
      </c>
      <c r="O30" s="34">
        <f>IF(AND(E30&gt;1900,YEAR($C$5)-$E30&gt;$N$9,YEAR($C$5)-$E30&lt;=$O$9),COUNT($O$10:O29)+1,"")</f>
        <v>7</v>
      </c>
      <c r="P30" s="34" t="str">
        <f>IF(AND(E30&gt;1900,YEAR($C$5)-$E30&gt;=$P$9),COUNT($P$10:P29)+1,"")</f>
        <v/>
      </c>
      <c r="Q30" s="18"/>
    </row>
    <row r="31" spans="1:20" x14ac:dyDescent="0.2">
      <c r="A31" s="30" t="s">
        <v>88</v>
      </c>
      <c r="B31" s="36">
        <v>112</v>
      </c>
      <c r="C31" s="37" t="s">
        <v>89</v>
      </c>
      <c r="D31" s="37" t="s">
        <v>90</v>
      </c>
      <c r="E31" s="36">
        <v>1955</v>
      </c>
      <c r="F31" s="36" t="s">
        <v>26</v>
      </c>
      <c r="G31" s="35" t="str">
        <f t="shared" si="0"/>
        <v>do 69</v>
      </c>
      <c r="H31" s="37" t="s">
        <v>27</v>
      </c>
      <c r="I31" s="38">
        <v>19</v>
      </c>
      <c r="J31" s="38">
        <v>7</v>
      </c>
      <c r="K31" s="34" t="str">
        <f>IF(AND(E31&gt;1900,YEAR($C$5)-$E31&lt;=$K$9),COUNT($K$10:K30)+1,"")</f>
        <v/>
      </c>
      <c r="L31" s="34" t="str">
        <f>IF(AND(E31&gt;1900,YEAR($C$5)-$E31&gt;$K$9,YEAR($C$5)-$E31&lt;=$L$9),COUNT($L$10:L30)+1,"")</f>
        <v/>
      </c>
      <c r="M31" s="34" t="str">
        <f>IF(AND(E31&gt;1900,YEAR($C$5)-$E31&gt;$L$9,YEAR($C$5)-$E31&lt;=$M$9),COUNT($M$10:M30)+1,"")</f>
        <v/>
      </c>
      <c r="N31" s="34" t="str">
        <f>IF(AND(E31&gt;1900,YEAR($C$5)-$E31&gt;$M$9,YEAR($C$5)-$E31&lt;=$N$9),COUNT($N$10:N30)+1,"")</f>
        <v/>
      </c>
      <c r="O31" s="34">
        <f>IF(AND(E31&gt;1900,YEAR($C$5)-$E31&gt;$N$9,YEAR($C$5)-$E31&lt;=$O$9),COUNT($O$10:O30)+1,"")</f>
        <v>8</v>
      </c>
      <c r="P31" s="34" t="str">
        <f>IF(AND(E31&gt;1900,YEAR($C$5)-$E31&gt;=$P$9),COUNT($P$10:P30)+1,"")</f>
        <v/>
      </c>
      <c r="Q31" s="18"/>
    </row>
    <row r="32" spans="1:20" x14ac:dyDescent="0.2">
      <c r="A32" s="35" t="s">
        <v>91</v>
      </c>
      <c r="B32" s="36">
        <v>131</v>
      </c>
      <c r="C32" s="37" t="s">
        <v>92</v>
      </c>
      <c r="D32" s="37" t="s">
        <v>70</v>
      </c>
      <c r="E32" s="36">
        <v>1953</v>
      </c>
      <c r="F32" s="36" t="s">
        <v>26</v>
      </c>
      <c r="G32" s="35" t="str">
        <f t="shared" si="0"/>
        <v>70 +</v>
      </c>
      <c r="H32" s="37" t="s">
        <v>27</v>
      </c>
      <c r="I32" s="38">
        <v>19</v>
      </c>
      <c r="J32" s="38">
        <v>24</v>
      </c>
      <c r="K32" s="34" t="str">
        <f>IF(AND(E32&gt;1900,YEAR($C$5)-$E32&lt;=$K$9),COUNT($K$10:K31)+1,"")</f>
        <v/>
      </c>
      <c r="L32" s="34" t="str">
        <f>IF(AND(E32&gt;1900,YEAR($C$5)-$E32&gt;$K$9,YEAR($C$5)-$E32&lt;=$L$9),COUNT($L$10:L31)+1,"")</f>
        <v/>
      </c>
      <c r="M32" s="34" t="str">
        <f>IF(AND(E32&gt;1900,YEAR($C$5)-$E32&gt;$L$9,YEAR($C$5)-$E32&lt;=$M$9),COUNT($M$10:M31)+1,"")</f>
        <v/>
      </c>
      <c r="N32" s="34" t="str">
        <f>IF(AND(E32&gt;1900,YEAR($C$5)-$E32&gt;$M$9,YEAR($C$5)-$E32&lt;=$N$9),COUNT($N$10:N31)+1,"")</f>
        <v/>
      </c>
      <c r="O32" s="34" t="str">
        <f>IF(AND(E32&gt;1900,YEAR($C$5)-$E32&gt;$N$9,YEAR($C$5)-$E32&lt;=$O$9),COUNT($O$10:O31)+1,"")</f>
        <v/>
      </c>
      <c r="P32" s="34">
        <f>IF(AND(E32&gt;1900,YEAR($C$5)-$E32&gt;=$P$9),COUNT($P$10:P31)+1,"")</f>
        <v>2</v>
      </c>
      <c r="Q32" s="18"/>
    </row>
    <row r="33" spans="1:17" x14ac:dyDescent="0.2">
      <c r="A33" s="30" t="s">
        <v>93</v>
      </c>
      <c r="B33" s="36">
        <v>115</v>
      </c>
      <c r="C33" s="37" t="s">
        <v>94</v>
      </c>
      <c r="D33" s="37" t="s">
        <v>90</v>
      </c>
      <c r="E33" s="36">
        <v>1957</v>
      </c>
      <c r="F33" s="36" t="s">
        <v>26</v>
      </c>
      <c r="G33" s="35" t="str">
        <f t="shared" si="0"/>
        <v>do 69</v>
      </c>
      <c r="H33" s="37" t="s">
        <v>27</v>
      </c>
      <c r="I33" s="38">
        <v>19</v>
      </c>
      <c r="J33" s="38">
        <v>51</v>
      </c>
      <c r="K33" s="34" t="str">
        <f>IF(AND(E33&gt;1900,YEAR($C$5)-$E33&lt;=$K$9),COUNT($K$10:K32)+1,"")</f>
        <v/>
      </c>
      <c r="L33" s="34" t="str">
        <f>IF(AND(E33&gt;1900,YEAR($C$5)-$E33&gt;$K$9,YEAR($C$5)-$E33&lt;=$L$9),COUNT($L$10:L32)+1,"")</f>
        <v/>
      </c>
      <c r="M33" s="34" t="str">
        <f>IF(AND(E33&gt;1900,YEAR($C$5)-$E33&gt;$L$9,YEAR($C$5)-$E33&lt;=$M$9),COUNT($M$10:M32)+1,"")</f>
        <v/>
      </c>
      <c r="N33" s="34" t="str">
        <f>IF(AND(E33&gt;1900,YEAR($C$5)-$E33&gt;$M$9,YEAR($C$5)-$E33&lt;=$N$9),COUNT($N$10:N32)+1,"")</f>
        <v/>
      </c>
      <c r="O33" s="34">
        <f>IF(AND(E33&gt;1900,YEAR($C$5)-$E33&gt;$N$9,YEAR($C$5)-$E33&lt;=$O$9),COUNT($O$10:O32)+1,"")</f>
        <v>9</v>
      </c>
      <c r="P33" s="34" t="str">
        <f>IF(AND(E33&gt;1900,YEAR($C$5)-$E33&gt;=$P$9),COUNT($P$10:P32)+1,"")</f>
        <v/>
      </c>
      <c r="Q33" s="18"/>
    </row>
    <row r="34" spans="1:17" x14ac:dyDescent="0.2">
      <c r="A34" s="35" t="s">
        <v>95</v>
      </c>
      <c r="B34" s="36">
        <v>177</v>
      </c>
      <c r="C34" s="37" t="s">
        <v>24</v>
      </c>
      <c r="D34" s="37" t="s">
        <v>96</v>
      </c>
      <c r="E34" s="36">
        <v>2007</v>
      </c>
      <c r="F34" s="36" t="s">
        <v>26</v>
      </c>
      <c r="G34" s="35" t="str">
        <f t="shared" si="0"/>
        <v>do 29</v>
      </c>
      <c r="H34" s="37" t="s">
        <v>27</v>
      </c>
      <c r="I34" s="38">
        <v>19</v>
      </c>
      <c r="J34" s="38">
        <v>52</v>
      </c>
      <c r="K34" s="34">
        <f>IF(AND(E34&gt;1900,YEAR($C$5)-$E34&lt;=$K$9),COUNT($K$10:K33)+1,"")</f>
        <v>2</v>
      </c>
      <c r="L34" s="34" t="str">
        <f>IF(AND(E34&gt;1900,YEAR($C$5)-$E34&gt;$K$9,YEAR($C$5)-$E34&lt;=$L$9),COUNT($L$10:L33)+1,"")</f>
        <v/>
      </c>
      <c r="M34" s="34" t="str">
        <f>IF(AND(E34&gt;1900,YEAR($C$5)-$E34&gt;$L$9,YEAR($C$5)-$E34&lt;=$M$9),COUNT($M$10:M33)+1,"")</f>
        <v/>
      </c>
      <c r="N34" s="34" t="str">
        <f>IF(AND(E34&gt;1900,YEAR($C$5)-$E34&gt;$M$9,YEAR($C$5)-$E34&lt;=$N$9),COUNT($N$10:N33)+1,"")</f>
        <v/>
      </c>
      <c r="O34" s="34" t="str">
        <f>IF(AND(E34&gt;1900,YEAR($C$5)-$E34&gt;$N$9,YEAR($C$5)-$E34&lt;=$O$9),COUNT($O$10:O33)+1,"")</f>
        <v/>
      </c>
      <c r="P34" s="34" t="str">
        <f>IF(AND(E34&gt;1900,YEAR($C$5)-$E34&gt;=$P$9),COUNT($P$10:P33)+1,"")</f>
        <v/>
      </c>
      <c r="Q34" s="18"/>
    </row>
    <row r="35" spans="1:17" x14ac:dyDescent="0.2">
      <c r="A35" s="30" t="s">
        <v>97</v>
      </c>
      <c r="B35" s="36">
        <v>149</v>
      </c>
      <c r="C35" s="37" t="s">
        <v>98</v>
      </c>
      <c r="D35" s="37" t="s">
        <v>99</v>
      </c>
      <c r="E35" s="36">
        <v>1957</v>
      </c>
      <c r="F35" s="36" t="s">
        <v>26</v>
      </c>
      <c r="G35" s="35" t="str">
        <f t="shared" si="0"/>
        <v>do 69</v>
      </c>
      <c r="H35" s="37" t="s">
        <v>27</v>
      </c>
      <c r="I35" s="38">
        <v>20</v>
      </c>
      <c r="J35" s="38">
        <v>15</v>
      </c>
      <c r="K35" s="34" t="str">
        <f>IF(AND(E35&gt;1900,YEAR($C$5)-$E35&lt;=$K$9),COUNT($K$10:K34)+1,"")</f>
        <v/>
      </c>
      <c r="L35" s="34" t="str">
        <f>IF(AND(E35&gt;1900,YEAR($C$5)-$E35&gt;$K$9,YEAR($C$5)-$E35&lt;=$L$9),COUNT($L$10:L34)+1,"")</f>
        <v/>
      </c>
      <c r="M35" s="34" t="str">
        <f>IF(AND(E35&gt;1900,YEAR($C$5)-$E35&gt;$L$9,YEAR($C$5)-$E35&lt;=$M$9),COUNT($M$10:M34)+1,"")</f>
        <v/>
      </c>
      <c r="N35" s="34" t="str">
        <f>IF(AND(E35&gt;1900,YEAR($C$5)-$E35&gt;$M$9,YEAR($C$5)-$E35&lt;=$N$9),COUNT($N$10:N34)+1,"")</f>
        <v/>
      </c>
      <c r="O35" s="34">
        <f>IF(AND(E35&gt;1900,YEAR($C$5)-$E35&gt;$N$9,YEAR($C$5)-$E35&lt;=$O$9),COUNT($O$10:O34)+1,"")</f>
        <v>10</v>
      </c>
      <c r="P35" s="34" t="str">
        <f>IF(AND(E35&gt;1900,YEAR($C$5)-$E35&gt;=$P$9),COUNT($P$10:P34)+1,"")</f>
        <v/>
      </c>
      <c r="Q35" s="18"/>
    </row>
    <row r="36" spans="1:17" x14ac:dyDescent="0.2">
      <c r="A36" s="35" t="s">
        <v>100</v>
      </c>
      <c r="B36" s="36">
        <v>146</v>
      </c>
      <c r="C36" s="37" t="s">
        <v>101</v>
      </c>
      <c r="D36" s="37" t="s">
        <v>70</v>
      </c>
      <c r="E36" s="36">
        <v>1956</v>
      </c>
      <c r="F36" s="36" t="s">
        <v>26</v>
      </c>
      <c r="G36" s="35" t="str">
        <f t="shared" si="0"/>
        <v>do 69</v>
      </c>
      <c r="H36" s="37" t="s">
        <v>27</v>
      </c>
      <c r="I36" s="38">
        <v>20</v>
      </c>
      <c r="J36" s="38">
        <v>44</v>
      </c>
      <c r="K36" s="34" t="str">
        <f>IF(AND(E36&gt;1900,YEAR($C$5)-$E36&lt;=$K$9),COUNT($K$10:K35)+1,"")</f>
        <v/>
      </c>
      <c r="L36" s="34" t="str">
        <f>IF(AND(E36&gt;1900,YEAR($C$5)-$E36&gt;$K$9,YEAR($C$5)-$E36&lt;=$L$9),COUNT($L$10:L35)+1,"")</f>
        <v/>
      </c>
      <c r="M36" s="34" t="str">
        <f>IF(AND(E36&gt;1900,YEAR($C$5)-$E36&gt;$L$9,YEAR($C$5)-$E36&lt;=$M$9),COUNT($M$10:M35)+1,"")</f>
        <v/>
      </c>
      <c r="N36" s="34" t="str">
        <f>IF(AND(E36&gt;1900,YEAR($C$5)-$E36&gt;$M$9,YEAR($C$5)-$E36&lt;=$N$9),COUNT($N$10:N35)+1,"")</f>
        <v/>
      </c>
      <c r="O36" s="34">
        <f>IF(AND(E36&gt;1900,YEAR($C$5)-$E36&gt;$N$9,YEAR($C$5)-$E36&lt;=$O$9),COUNT($O$10:O35)+1,"")</f>
        <v>11</v>
      </c>
      <c r="P36" s="34" t="str">
        <f>IF(AND(E36&gt;1900,YEAR($C$5)-$E36&gt;=$P$9),COUNT($P$10:P35)+1,"")</f>
        <v/>
      </c>
      <c r="Q36" s="18"/>
    </row>
    <row r="37" spans="1:17" x14ac:dyDescent="0.2">
      <c r="A37" s="30" t="s">
        <v>102</v>
      </c>
      <c r="B37" s="36">
        <v>172</v>
      </c>
      <c r="C37" s="37" t="s">
        <v>103</v>
      </c>
      <c r="D37" s="37" t="s">
        <v>104</v>
      </c>
      <c r="E37" s="36">
        <v>1959</v>
      </c>
      <c r="F37" s="36" t="s">
        <v>26</v>
      </c>
      <c r="G37" s="35" t="str">
        <f t="shared" si="0"/>
        <v>do 69</v>
      </c>
      <c r="H37" s="37" t="s">
        <v>27</v>
      </c>
      <c r="I37" s="38">
        <v>21</v>
      </c>
      <c r="J37" s="38">
        <v>16</v>
      </c>
      <c r="K37" s="34" t="str">
        <f>IF(AND(E37&gt;1900,YEAR($C$5)-$E37&lt;=$K$9),COUNT($K$10:K36)+1,"")</f>
        <v/>
      </c>
      <c r="L37" s="34" t="str">
        <f>IF(AND(E37&gt;1900,YEAR($C$5)-$E37&gt;$K$9,YEAR($C$5)-$E37&lt;=$L$9),COUNT($L$10:L36)+1,"")</f>
        <v/>
      </c>
      <c r="M37" s="34" t="str">
        <f>IF(AND(E37&gt;1900,YEAR($C$5)-$E37&gt;$L$9,YEAR($C$5)-$E37&lt;=$M$9),COUNT($M$10:M36)+1,"")</f>
        <v/>
      </c>
      <c r="N37" s="34" t="str">
        <f>IF(AND(E37&gt;1900,YEAR($C$5)-$E37&gt;$M$9,YEAR($C$5)-$E37&lt;=$N$9),COUNT($N$10:N36)+1,"")</f>
        <v/>
      </c>
      <c r="O37" s="34">
        <f>IF(AND(E37&gt;1900,YEAR($C$5)-$E37&gt;$N$9,YEAR($C$5)-$E37&lt;=$O$9),COUNT($O$10:O36)+1,"")</f>
        <v>12</v>
      </c>
      <c r="P37" s="34" t="str">
        <f>IF(AND(E37&gt;1900,YEAR($C$5)-$E37&gt;=$P$9),COUNT($P$10:P36)+1,"")</f>
        <v/>
      </c>
      <c r="Q37" s="18"/>
    </row>
    <row r="38" spans="1:17" x14ac:dyDescent="0.2">
      <c r="A38" s="35" t="s">
        <v>105</v>
      </c>
      <c r="B38" s="36">
        <v>132</v>
      </c>
      <c r="C38" s="37" t="s">
        <v>106</v>
      </c>
      <c r="D38" s="37" t="s">
        <v>107</v>
      </c>
      <c r="E38" s="36">
        <v>1947</v>
      </c>
      <c r="F38" s="36" t="s">
        <v>26</v>
      </c>
      <c r="G38" s="35" t="str">
        <f t="shared" si="0"/>
        <v>70 +</v>
      </c>
      <c r="H38" s="37" t="s">
        <v>27</v>
      </c>
      <c r="I38" s="38">
        <v>21</v>
      </c>
      <c r="J38" s="38">
        <v>28</v>
      </c>
      <c r="K38" s="34" t="str">
        <f>IF(AND(E38&gt;1900,YEAR($C$5)-$E38&lt;=$K$9),COUNT($K$10:K37)+1,"")</f>
        <v/>
      </c>
      <c r="L38" s="34" t="str">
        <f>IF(AND(E38&gt;1900,YEAR($C$5)-$E38&gt;$K$9,YEAR($C$5)-$E38&lt;=$L$9),COUNT($L$10:L37)+1,"")</f>
        <v/>
      </c>
      <c r="M38" s="34" t="str">
        <f>IF(AND(E38&gt;1900,YEAR($C$5)-$E38&gt;$L$9,YEAR($C$5)-$E38&lt;=$M$9),COUNT($M$10:M37)+1,"")</f>
        <v/>
      </c>
      <c r="N38" s="34" t="str">
        <f>IF(AND(E38&gt;1900,YEAR($C$5)-$E38&gt;$M$9,YEAR($C$5)-$E38&lt;=$N$9),COUNT($N$10:N37)+1,"")</f>
        <v/>
      </c>
      <c r="O38" s="34" t="str">
        <f>IF(AND(E38&gt;1900,YEAR($C$5)-$E38&gt;$N$9,YEAR($C$5)-$E38&lt;=$O$9),COUNT($O$10:O37)+1,"")</f>
        <v/>
      </c>
      <c r="P38" s="34">
        <f>IF(AND(E38&gt;1900,YEAR($C$5)-$E38&gt;=$P$9),COUNT($P$10:P37)+1,"")</f>
        <v>3</v>
      </c>
      <c r="Q38" s="18"/>
    </row>
    <row r="39" spans="1:17" x14ac:dyDescent="0.2">
      <c r="A39" s="30" t="s">
        <v>108</v>
      </c>
      <c r="B39" s="36">
        <v>147</v>
      </c>
      <c r="C39" s="37" t="s">
        <v>109</v>
      </c>
      <c r="D39" s="37" t="s">
        <v>34</v>
      </c>
      <c r="E39" s="36">
        <v>1958</v>
      </c>
      <c r="F39" s="36" t="s">
        <v>26</v>
      </c>
      <c r="G39" s="35" t="str">
        <f t="shared" si="0"/>
        <v>do 69</v>
      </c>
      <c r="H39" s="37" t="s">
        <v>27</v>
      </c>
      <c r="I39" s="38">
        <v>22</v>
      </c>
      <c r="J39" s="38">
        <v>34</v>
      </c>
      <c r="K39" s="34" t="str">
        <f>IF(AND(E39&gt;1900,YEAR($C$5)-$E39&lt;=$K$9),COUNT($K$10:K38)+1,"")</f>
        <v/>
      </c>
      <c r="L39" s="34" t="str">
        <f>IF(AND(E39&gt;1900,YEAR($C$5)-$E39&gt;$K$9,YEAR($C$5)-$E39&lt;=$L$9),COUNT($L$10:L38)+1,"")</f>
        <v/>
      </c>
      <c r="M39" s="34" t="str">
        <f>IF(AND(E39&gt;1900,YEAR($C$5)-$E39&gt;$L$9,YEAR($C$5)-$E39&lt;=$M$9),COUNT($M$10:M38)+1,"")</f>
        <v/>
      </c>
      <c r="N39" s="34" t="str">
        <f>IF(AND(E39&gt;1900,YEAR($C$5)-$E39&gt;$M$9,YEAR($C$5)-$E39&lt;=$N$9),COUNT($N$10:N38)+1,"")</f>
        <v/>
      </c>
      <c r="O39" s="34">
        <f>IF(AND(E39&gt;1900,YEAR($C$5)-$E39&gt;$N$9,YEAR($C$5)-$E39&lt;=$O$9),COUNT($O$10:O38)+1,"")</f>
        <v>13</v>
      </c>
      <c r="P39" s="34" t="str">
        <f>IF(AND(E39&gt;1900,YEAR($C$5)-$E39&gt;=$P$9),COUNT($P$10:P38)+1,"")</f>
        <v/>
      </c>
      <c r="Q39" s="18"/>
    </row>
    <row r="40" spans="1:17" x14ac:dyDescent="0.2">
      <c r="A40" s="35" t="s">
        <v>110</v>
      </c>
      <c r="B40" s="36">
        <v>140</v>
      </c>
      <c r="C40" s="37" t="s">
        <v>111</v>
      </c>
      <c r="D40" s="37" t="s">
        <v>30</v>
      </c>
      <c r="E40" s="36">
        <v>1957</v>
      </c>
      <c r="F40" s="36" t="s">
        <v>26</v>
      </c>
      <c r="G40" s="35" t="str">
        <f t="shared" si="0"/>
        <v>do 69</v>
      </c>
      <c r="H40" s="37" t="s">
        <v>27</v>
      </c>
      <c r="I40" s="38">
        <v>22</v>
      </c>
      <c r="J40" s="38">
        <v>49</v>
      </c>
      <c r="K40" s="34" t="str">
        <f>IF(AND(E40&gt;1900,YEAR($C$5)-$E40&lt;=$K$9),COUNT($K$10:K39)+1,"")</f>
        <v/>
      </c>
      <c r="L40" s="34" t="str">
        <f>IF(AND(E40&gt;1900,YEAR($C$5)-$E40&gt;$K$9,YEAR($C$5)-$E40&lt;=$L$9),COUNT($L$10:L39)+1,"")</f>
        <v/>
      </c>
      <c r="M40" s="34" t="str">
        <f>IF(AND(E40&gt;1900,YEAR($C$5)-$E40&gt;$L$9,YEAR($C$5)-$E40&lt;=$M$9),COUNT($M$10:M39)+1,"")</f>
        <v/>
      </c>
      <c r="N40" s="34" t="str">
        <f>IF(AND(E40&gt;1900,YEAR($C$5)-$E40&gt;$M$9,YEAR($C$5)-$E40&lt;=$N$9),COUNT($N$10:N39)+1,"")</f>
        <v/>
      </c>
      <c r="O40" s="34">
        <f>IF(AND(E40&gt;1900,YEAR($C$5)-$E40&gt;$N$9,YEAR($C$5)-$E40&lt;=$O$9),COUNT($O$10:O39)+1,"")</f>
        <v>14</v>
      </c>
      <c r="P40" s="34" t="str">
        <f>IF(AND(E40&gt;1900,YEAR($C$5)-$E40&gt;=$P$9),COUNT($P$10:P39)+1,"")</f>
        <v/>
      </c>
      <c r="Q40" s="18"/>
    </row>
    <row r="41" spans="1:17" x14ac:dyDescent="0.2">
      <c r="A41" s="30" t="s">
        <v>112</v>
      </c>
      <c r="B41" s="36">
        <v>161</v>
      </c>
      <c r="C41" s="37" t="s">
        <v>113</v>
      </c>
      <c r="D41" s="37" t="s">
        <v>60</v>
      </c>
      <c r="E41" s="36">
        <v>1963</v>
      </c>
      <c r="F41" s="36" t="s">
        <v>26</v>
      </c>
      <c r="G41" s="35" t="str">
        <f t="shared" si="0"/>
        <v>do 69</v>
      </c>
      <c r="H41" s="37" t="s">
        <v>27</v>
      </c>
      <c r="I41" s="38">
        <v>23</v>
      </c>
      <c r="J41" s="38">
        <v>16</v>
      </c>
      <c r="K41" s="34" t="str">
        <f>IF(AND(E41&gt;1900,YEAR($C$5)-$E41&lt;=$K$9),COUNT($K$10:K40)+1,"")</f>
        <v/>
      </c>
      <c r="L41" s="34" t="str">
        <f>IF(AND(E41&gt;1900,YEAR($C$5)-$E41&gt;$K$9,YEAR($C$5)-$E41&lt;=$L$9),COUNT($L$10:L40)+1,"")</f>
        <v/>
      </c>
      <c r="M41" s="34" t="str">
        <f>IF(AND(E41&gt;1900,YEAR($C$5)-$E41&gt;$L$9,YEAR($C$5)-$E41&lt;=$M$9),COUNT($M$10:M40)+1,"")</f>
        <v/>
      </c>
      <c r="N41" s="34" t="str">
        <f>IF(AND(E41&gt;1900,YEAR($C$5)-$E41&gt;$M$9,YEAR($C$5)-$E41&lt;=$N$9),COUNT($N$10:N40)+1,"")</f>
        <v/>
      </c>
      <c r="O41" s="34">
        <f>IF(AND(E41&gt;1900,YEAR($C$5)-$E41&gt;$N$9,YEAR($C$5)-$E41&lt;=$O$9),COUNT($O$10:O40)+1,"")</f>
        <v>15</v>
      </c>
      <c r="P41" s="34" t="str">
        <f>IF(AND(E41&gt;1900,YEAR($C$5)-$E41&gt;=$P$9),COUNT($P$10:P40)+1,"")</f>
        <v/>
      </c>
      <c r="Q41" s="18"/>
    </row>
    <row r="42" spans="1:17" x14ac:dyDescent="0.2">
      <c r="A42" s="35" t="s">
        <v>114</v>
      </c>
      <c r="B42" s="36">
        <v>143</v>
      </c>
      <c r="C42" s="37" t="s">
        <v>115</v>
      </c>
      <c r="D42" s="37" t="s">
        <v>116</v>
      </c>
      <c r="E42" s="36">
        <v>1951</v>
      </c>
      <c r="F42" s="36" t="s">
        <v>26</v>
      </c>
      <c r="G42" s="35" t="str">
        <f t="shared" si="0"/>
        <v>70 +</v>
      </c>
      <c r="H42" s="37" t="s">
        <v>27</v>
      </c>
      <c r="I42" s="38">
        <v>23</v>
      </c>
      <c r="J42" s="38">
        <v>43</v>
      </c>
      <c r="K42" s="34" t="str">
        <f>IF(AND(E42&gt;1900,YEAR($C$5)-$E42&lt;=$K$9),COUNT($K$10:K41)+1,"")</f>
        <v/>
      </c>
      <c r="L42" s="34" t="str">
        <f>IF(AND(E42&gt;1900,YEAR($C$5)-$E42&gt;$K$9,YEAR($C$5)-$E42&lt;=$L$9),COUNT($L$10:L41)+1,"")</f>
        <v/>
      </c>
      <c r="M42" s="34" t="str">
        <f>IF(AND(E42&gt;1900,YEAR($C$5)-$E42&gt;$L$9,YEAR($C$5)-$E42&lt;=$M$9),COUNT($M$10:M41)+1,"")</f>
        <v/>
      </c>
      <c r="N42" s="34" t="str">
        <f>IF(AND(E42&gt;1900,YEAR($C$5)-$E42&gt;$M$9,YEAR($C$5)-$E42&lt;=$N$9),COUNT($N$10:N41)+1,"")</f>
        <v/>
      </c>
      <c r="O42" s="34" t="str">
        <f>IF(AND(E42&gt;1900,YEAR($C$5)-$E42&gt;$N$9,YEAR($C$5)-$E42&lt;=$O$9),COUNT($O$10:O41)+1,"")</f>
        <v/>
      </c>
      <c r="P42" s="34">
        <f>IF(AND(E42&gt;1900,YEAR($C$5)-$E42&gt;=$P$9),COUNT($P$10:P41)+1,"")</f>
        <v>4</v>
      </c>
      <c r="Q42" s="18"/>
    </row>
    <row r="43" spans="1:17" x14ac:dyDescent="0.2">
      <c r="A43" s="30" t="s">
        <v>117</v>
      </c>
      <c r="B43" s="36">
        <v>110</v>
      </c>
      <c r="C43" s="37" t="s">
        <v>118</v>
      </c>
      <c r="D43" s="37" t="s">
        <v>119</v>
      </c>
      <c r="E43" s="36">
        <v>1957</v>
      </c>
      <c r="F43" s="36" t="s">
        <v>26</v>
      </c>
      <c r="G43" s="35" t="str">
        <f t="shared" si="0"/>
        <v>do 69</v>
      </c>
      <c r="H43" s="37" t="s">
        <v>27</v>
      </c>
      <c r="I43" s="38">
        <v>23</v>
      </c>
      <c r="J43" s="38">
        <v>50</v>
      </c>
      <c r="K43" s="34" t="str">
        <f>IF(AND(E43&gt;1900,YEAR($C$5)-$E43&lt;=$K$9),COUNT($K$10:K42)+1,"")</f>
        <v/>
      </c>
      <c r="L43" s="34" t="str">
        <f>IF(AND(E43&gt;1900,YEAR($C$5)-$E43&gt;$K$9,YEAR($C$5)-$E43&lt;=$L$9),COUNT($L$10:L42)+1,"")</f>
        <v/>
      </c>
      <c r="M43" s="34" t="str">
        <f>IF(AND(E43&gt;1900,YEAR($C$5)-$E43&gt;$L$9,YEAR($C$5)-$E43&lt;=$M$9),COUNT($M$10:M42)+1,"")</f>
        <v/>
      </c>
      <c r="N43" s="34" t="str">
        <f>IF(AND(E43&gt;1900,YEAR($C$5)-$E43&gt;$M$9,YEAR($C$5)-$E43&lt;=$N$9),COUNT($N$10:N42)+1,"")</f>
        <v/>
      </c>
      <c r="O43" s="34">
        <f>IF(AND(E43&gt;1900,YEAR($C$5)-$E43&gt;$N$9,YEAR($C$5)-$E43&lt;=$O$9),COUNT($O$10:O42)+1,"")</f>
        <v>16</v>
      </c>
      <c r="P43" s="34" t="str">
        <f>IF(AND(E43&gt;1900,YEAR($C$5)-$E43&gt;=$P$9),COUNT($P$10:P42)+1,"")</f>
        <v/>
      </c>
      <c r="Q43" s="18"/>
    </row>
    <row r="44" spans="1:17" x14ac:dyDescent="0.2">
      <c r="A44" s="35" t="s">
        <v>4</v>
      </c>
      <c r="B44" s="36">
        <v>9</v>
      </c>
      <c r="C44" s="37" t="s">
        <v>120</v>
      </c>
      <c r="D44" s="37" t="s">
        <v>40</v>
      </c>
      <c r="E44" s="36">
        <v>1963</v>
      </c>
      <c r="F44" s="36" t="s">
        <v>26</v>
      </c>
      <c r="G44" s="35" t="str">
        <f t="shared" si="0"/>
        <v>do 69</v>
      </c>
      <c r="H44" s="37" t="s">
        <v>121</v>
      </c>
      <c r="I44" s="38">
        <v>24</v>
      </c>
      <c r="J44" s="38">
        <v>25</v>
      </c>
      <c r="K44" s="34" t="str">
        <f>IF(AND(E44&gt;1900,YEAR($C$5)-$E44&lt;=$K$9),COUNT($K$10:K43)+1,"")</f>
        <v/>
      </c>
      <c r="L44" s="34" t="str">
        <f>IF(AND(E44&gt;1900,YEAR($C$5)-$E44&gt;$K$9,YEAR($C$5)-$E44&lt;=$L$9),COUNT($L$10:L43)+1,"")</f>
        <v/>
      </c>
      <c r="M44" s="34" t="str">
        <f>IF(AND(E44&gt;1900,YEAR($C$5)-$E44&gt;$L$9,YEAR($C$5)-$E44&lt;=$M$9),COUNT($M$10:M43)+1,"")</f>
        <v/>
      </c>
      <c r="N44" s="34" t="str">
        <f>IF(AND(E44&gt;1900,YEAR($C$5)-$E44&gt;$M$9,YEAR($C$5)-$E44&lt;=$N$9),COUNT($N$10:N43)+1,"")</f>
        <v/>
      </c>
      <c r="O44" s="34">
        <f>IF(AND(E44&gt;1900,YEAR($C$5)-$E44&gt;$N$9,YEAR($C$5)-$E44&lt;=$O$9),COUNT($O$10:O43)+1,"")</f>
        <v>17</v>
      </c>
      <c r="P44" s="34" t="str">
        <f>IF(AND(E44&gt;1900,YEAR($C$5)-$E44&gt;=$P$9),COUNT($P$10:P43)+1,"")</f>
        <v/>
      </c>
      <c r="Q44" s="18"/>
    </row>
    <row r="45" spans="1:17" x14ac:dyDescent="0.2">
      <c r="A45" s="30" t="s">
        <v>122</v>
      </c>
      <c r="B45" s="36">
        <v>136</v>
      </c>
      <c r="C45" s="37" t="s">
        <v>123</v>
      </c>
      <c r="D45" s="37" t="s">
        <v>54</v>
      </c>
      <c r="E45" s="36">
        <v>1950</v>
      </c>
      <c r="F45" s="36" t="s">
        <v>26</v>
      </c>
      <c r="G45" s="35" t="str">
        <f t="shared" si="0"/>
        <v>70 +</v>
      </c>
      <c r="H45" s="37" t="s">
        <v>27</v>
      </c>
      <c r="I45" s="38">
        <v>24</v>
      </c>
      <c r="J45" s="38">
        <v>55</v>
      </c>
      <c r="K45" s="34" t="str">
        <f>IF(AND(E45&gt;1900,YEAR($C$5)-$E45&lt;=$K$9),COUNT($K$10:K44)+1,"")</f>
        <v/>
      </c>
      <c r="L45" s="34" t="str">
        <f>IF(AND(E45&gt;1900,YEAR($C$5)-$E45&gt;$K$9,YEAR($C$5)-$E45&lt;=$L$9),COUNT($L$10:L44)+1,"")</f>
        <v/>
      </c>
      <c r="M45" s="34" t="str">
        <f>IF(AND(E45&gt;1900,YEAR($C$5)-$E45&gt;$L$9,YEAR($C$5)-$E45&lt;=$M$9),COUNT($M$10:M44)+1,"")</f>
        <v/>
      </c>
      <c r="N45" s="34" t="str">
        <f>IF(AND(E45&gt;1900,YEAR($C$5)-$E45&gt;$M$9,YEAR($C$5)-$E45&lt;=$N$9),COUNT($N$10:N44)+1,"")</f>
        <v/>
      </c>
      <c r="O45" s="34" t="str">
        <f>IF(AND(E45&gt;1900,YEAR($C$5)-$E45&gt;$N$9,YEAR($C$5)-$E45&lt;=$O$9),COUNT($O$10:O44)+1,"")</f>
        <v/>
      </c>
      <c r="P45" s="34">
        <f>IF(AND(E45&gt;1900,YEAR($C$5)-$E45&gt;=$P$9),COUNT($P$10:P44)+1,"")</f>
        <v>5</v>
      </c>
      <c r="Q45" s="18"/>
    </row>
    <row r="46" spans="1:17" x14ac:dyDescent="0.2">
      <c r="A46" s="35" t="s">
        <v>124</v>
      </c>
      <c r="B46" s="36">
        <v>102</v>
      </c>
      <c r="C46" s="37" t="s">
        <v>125</v>
      </c>
      <c r="D46" s="37" t="s">
        <v>126</v>
      </c>
      <c r="E46" s="36">
        <v>1954</v>
      </c>
      <c r="F46" s="36" t="s">
        <v>26</v>
      </c>
      <c r="G46" s="35" t="str">
        <f t="shared" si="0"/>
        <v>do 69</v>
      </c>
      <c r="H46" s="37" t="s">
        <v>27</v>
      </c>
      <c r="I46" s="38">
        <v>25</v>
      </c>
      <c r="J46" s="38">
        <v>32</v>
      </c>
      <c r="K46" s="34" t="str">
        <f>IF(AND(E46&gt;1900,YEAR($C$5)-$E46&lt;=$K$9),COUNT($K$10:K45)+1,"")</f>
        <v/>
      </c>
      <c r="L46" s="34" t="str">
        <f>IF(AND(E46&gt;1900,YEAR($C$5)-$E46&gt;$K$9,YEAR($C$5)-$E46&lt;=$L$9),COUNT($L$10:L45)+1,"")</f>
        <v/>
      </c>
      <c r="M46" s="34" t="str">
        <f>IF(AND(E46&gt;1900,YEAR($C$5)-$E46&gt;$L$9,YEAR($C$5)-$E46&lt;=$M$9),COUNT($M$10:M45)+1,"")</f>
        <v/>
      </c>
      <c r="N46" s="34" t="str">
        <f>IF(AND(E46&gt;1900,YEAR($C$5)-$E46&gt;$M$9,YEAR($C$5)-$E46&lt;=$N$9),COUNT($N$10:N45)+1,"")</f>
        <v/>
      </c>
      <c r="O46" s="34">
        <f>IF(AND(E46&gt;1900,YEAR($C$5)-$E46&gt;$N$9,YEAR($C$5)-$E46&lt;=$O$9),COUNT($O$10:O45)+1,"")</f>
        <v>18</v>
      </c>
      <c r="P46" s="34" t="str">
        <f>IF(AND(E46&gt;1900,YEAR($C$5)-$E46&gt;=$P$9),COUNT($P$10:P45)+1,"")</f>
        <v/>
      </c>
      <c r="Q46" s="18"/>
    </row>
    <row r="47" spans="1:17" x14ac:dyDescent="0.2">
      <c r="A47" s="30" t="s">
        <v>127</v>
      </c>
      <c r="B47" s="36">
        <v>114</v>
      </c>
      <c r="C47" s="37" t="s">
        <v>128</v>
      </c>
      <c r="D47" s="37" t="s">
        <v>129</v>
      </c>
      <c r="E47" s="36">
        <v>1958</v>
      </c>
      <c r="F47" s="36" t="s">
        <v>26</v>
      </c>
      <c r="G47" s="35" t="str">
        <f t="shared" si="0"/>
        <v>do 69</v>
      </c>
      <c r="H47" s="37" t="s">
        <v>27</v>
      </c>
      <c r="I47" s="38">
        <v>26</v>
      </c>
      <c r="J47" s="38">
        <v>10</v>
      </c>
      <c r="K47" s="34" t="str">
        <f>IF(AND(E47&gt;1900,YEAR($C$5)-$E47&lt;=$K$9),COUNT($K$10:K46)+1,"")</f>
        <v/>
      </c>
      <c r="L47" s="34" t="str">
        <f>IF(AND(E47&gt;1900,YEAR($C$5)-$E47&gt;$K$9,YEAR($C$5)-$E47&lt;=$L$9),COUNT($L$10:L46)+1,"")</f>
        <v/>
      </c>
      <c r="M47" s="34" t="str">
        <f>IF(AND(E47&gt;1900,YEAR($C$5)-$E47&gt;$L$9,YEAR($C$5)-$E47&lt;=$M$9),COUNT($M$10:M46)+1,"")</f>
        <v/>
      </c>
      <c r="N47" s="34" t="str">
        <f>IF(AND(E47&gt;1900,YEAR($C$5)-$E47&gt;$M$9,YEAR($C$5)-$E47&lt;=$N$9),COUNT($N$10:N46)+1,"")</f>
        <v/>
      </c>
      <c r="O47" s="34">
        <f>IF(AND(E47&gt;1900,YEAR($C$5)-$E47&gt;$N$9,YEAR($C$5)-$E47&lt;=$O$9),COUNT($O$10:O46)+1,"")</f>
        <v>19</v>
      </c>
      <c r="P47" s="34" t="str">
        <f>IF(AND(E47&gt;1900,YEAR($C$5)-$E47&gt;=$P$9),COUNT($P$10:P46)+1,"")</f>
        <v/>
      </c>
      <c r="Q47" s="18"/>
    </row>
    <row r="48" spans="1:17" x14ac:dyDescent="0.2">
      <c r="A48" s="35" t="s">
        <v>130</v>
      </c>
      <c r="B48" s="36">
        <v>158</v>
      </c>
      <c r="C48" s="37" t="s">
        <v>131</v>
      </c>
      <c r="D48" s="37" t="s">
        <v>40</v>
      </c>
      <c r="E48" s="36">
        <v>1970</v>
      </c>
      <c r="F48" s="36" t="s">
        <v>26</v>
      </c>
      <c r="G48" s="35" t="str">
        <f t="shared" si="0"/>
        <v>do 59</v>
      </c>
      <c r="H48" s="37" t="s">
        <v>27</v>
      </c>
      <c r="I48" s="38">
        <v>27</v>
      </c>
      <c r="J48" s="38">
        <v>16</v>
      </c>
      <c r="K48" s="34" t="str">
        <f>IF(AND(E48&gt;1900,YEAR($C$5)-$E48&lt;=$K$9),COUNT($K$10:K47)+1,"")</f>
        <v/>
      </c>
      <c r="L48" s="34" t="str">
        <f>IF(AND(E48&gt;1900,YEAR($C$5)-$E48&gt;$K$9,YEAR($C$5)-$E48&lt;=$L$9),COUNT($L$10:L47)+1,"")</f>
        <v/>
      </c>
      <c r="M48" s="34" t="str">
        <f>IF(AND(E48&gt;1900,YEAR($C$5)-$E48&gt;$L$9,YEAR($C$5)-$E48&lt;=$M$9),COUNT($M$10:M47)+1,"")</f>
        <v/>
      </c>
      <c r="N48" s="34">
        <f>IF(AND(E48&gt;1900,YEAR($C$5)-$E48&gt;$M$9,YEAR($C$5)-$E48&lt;=$N$9),COUNT($N$10:N47)+1,"")</f>
        <v>7</v>
      </c>
      <c r="O48" s="34" t="str">
        <f>IF(AND(E48&gt;1900,YEAR($C$5)-$E48&gt;$N$9,YEAR($C$5)-$E48&lt;=$O$9),COUNT($O$10:O47)+1,"")</f>
        <v/>
      </c>
      <c r="P48" s="34" t="str">
        <f>IF(AND(E48&gt;1900,YEAR($C$5)-$E48&gt;=$P$9),COUNT($P$10:P47)+1,"")</f>
        <v/>
      </c>
    </row>
    <row r="49" spans="1:17" x14ac:dyDescent="0.2">
      <c r="A49" s="30" t="s">
        <v>132</v>
      </c>
      <c r="B49" s="36">
        <v>145</v>
      </c>
      <c r="C49" s="37" t="s">
        <v>133</v>
      </c>
      <c r="D49" s="37" t="s">
        <v>126</v>
      </c>
      <c r="E49" s="36">
        <v>1964</v>
      </c>
      <c r="F49" s="36" t="s">
        <v>26</v>
      </c>
      <c r="G49" s="35" t="str">
        <f t="shared" si="0"/>
        <v>do 59</v>
      </c>
      <c r="H49" s="37" t="s">
        <v>27</v>
      </c>
      <c r="I49" s="38">
        <v>27</v>
      </c>
      <c r="J49" s="38">
        <v>18</v>
      </c>
      <c r="K49" s="34" t="str">
        <f>IF(AND(E49&gt;1900,YEAR($C$5)-$E49&lt;=$K$9),COUNT($K$10:K48)+1,"")</f>
        <v/>
      </c>
      <c r="L49" s="34" t="str">
        <f>IF(AND(E49&gt;1900,YEAR($C$5)-$E49&gt;$K$9,YEAR($C$5)-$E49&lt;=$L$9),COUNT($L$10:L48)+1,"")</f>
        <v/>
      </c>
      <c r="M49" s="34" t="str">
        <f>IF(AND(E49&gt;1900,YEAR($C$5)-$E49&gt;$L$9,YEAR($C$5)-$E49&lt;=$M$9),COUNT($M$10:M48)+1,"")</f>
        <v/>
      </c>
      <c r="N49" s="34">
        <f>IF(AND(E49&gt;1900,YEAR($C$5)-$E49&gt;$M$9,YEAR($C$5)-$E49&lt;=$N$9),COUNT($N$10:N48)+1,"")</f>
        <v>8</v>
      </c>
      <c r="O49" s="34" t="str">
        <f>IF(AND(E49&gt;1900,YEAR($C$5)-$E49&gt;$N$9,YEAR($C$5)-$E49&lt;=$O$9),COUNT($O$10:O48)+1,"")</f>
        <v/>
      </c>
      <c r="P49" s="34" t="str">
        <f>IF(AND(E49&gt;1900,YEAR($C$5)-$E49&gt;=$P$9),COUNT($P$10:P48)+1,"")</f>
        <v/>
      </c>
    </row>
    <row r="50" spans="1:17" x14ac:dyDescent="0.2">
      <c r="A50" s="35" t="s">
        <v>134</v>
      </c>
      <c r="B50" s="36">
        <v>106</v>
      </c>
      <c r="C50" s="37" t="s">
        <v>131</v>
      </c>
      <c r="D50" s="37" t="s">
        <v>126</v>
      </c>
      <c r="E50" s="36">
        <v>1946</v>
      </c>
      <c r="F50" s="36" t="s">
        <v>26</v>
      </c>
      <c r="G50" s="35" t="str">
        <f t="shared" si="0"/>
        <v>70 +</v>
      </c>
      <c r="H50" s="37" t="s">
        <v>27</v>
      </c>
      <c r="I50" s="38">
        <v>28</v>
      </c>
      <c r="J50" s="38">
        <v>2</v>
      </c>
      <c r="K50" s="34" t="str">
        <f>IF(AND(E50&gt;1900,YEAR($C$5)-$E50&lt;=$K$9),COUNT($K$10:K49)+1,"")</f>
        <v/>
      </c>
      <c r="L50" s="34" t="str">
        <f>IF(AND(E50&gt;1900,YEAR($C$5)-$E50&gt;$K$9,YEAR($C$5)-$E50&lt;=$L$9),COUNT($L$10:L49)+1,"")</f>
        <v/>
      </c>
      <c r="M50" s="34" t="str">
        <f>IF(AND(E50&gt;1900,YEAR($C$5)-$E50&gt;$L$9,YEAR($C$5)-$E50&lt;=$M$9),COUNT($M$10:M49)+1,"")</f>
        <v/>
      </c>
      <c r="N50" s="34" t="str">
        <f>IF(AND(E50&gt;1900,YEAR($C$5)-$E50&gt;$M$9,YEAR($C$5)-$E50&lt;=$N$9),COUNT($N$10:N49)+1,"")</f>
        <v/>
      </c>
      <c r="O50" s="34" t="str">
        <f>IF(AND(E50&gt;1900,YEAR($C$5)-$E50&gt;$N$9,YEAR($C$5)-$E50&lt;=$O$9),COUNT($O$10:O49)+1,"")</f>
        <v/>
      </c>
      <c r="P50" s="34">
        <f>IF(AND(E50&gt;1900,YEAR($C$5)-$E50&gt;=$P$9),COUNT($P$10:P49)+1,"")</f>
        <v>6</v>
      </c>
    </row>
    <row r="51" spans="1:17" x14ac:dyDescent="0.2">
      <c r="A51" s="30" t="s">
        <v>135</v>
      </c>
      <c r="B51" s="36">
        <v>14</v>
      </c>
      <c r="C51" s="37" t="s">
        <v>136</v>
      </c>
      <c r="D51" s="37" t="s">
        <v>74</v>
      </c>
      <c r="E51" s="36">
        <v>1953</v>
      </c>
      <c r="F51" s="36" t="s">
        <v>26</v>
      </c>
      <c r="G51" s="35" t="str">
        <f t="shared" si="0"/>
        <v>70 +</v>
      </c>
      <c r="H51" s="37" t="s">
        <v>137</v>
      </c>
      <c r="I51" s="38">
        <v>28</v>
      </c>
      <c r="J51" s="38">
        <v>33</v>
      </c>
      <c r="K51" s="34" t="str">
        <f>IF(AND(E51&gt;1900,YEAR($C$5)-$E51&lt;=$K$9),COUNT($K$10:K50)+1,"")</f>
        <v/>
      </c>
      <c r="L51" s="34" t="str">
        <f>IF(AND(E51&gt;1900,YEAR($C$5)-$E51&gt;$K$9,YEAR($C$5)-$E51&lt;=$L$9),COUNT($L$10:L50)+1,"")</f>
        <v/>
      </c>
      <c r="M51" s="34" t="str">
        <f>IF(AND(E51&gt;1900,YEAR($C$5)-$E51&gt;$L$9,YEAR($C$5)-$E51&lt;=$M$9),COUNT($M$10:M50)+1,"")</f>
        <v/>
      </c>
      <c r="N51" s="34" t="str">
        <f>IF(AND(E51&gt;1900,YEAR($C$5)-$E51&gt;$M$9,YEAR($C$5)-$E51&lt;=$N$9),COUNT($N$10:N50)+1,"")</f>
        <v/>
      </c>
      <c r="O51" s="34" t="str">
        <f>IF(AND(E51&gt;1900,YEAR($C$5)-$E51&gt;$N$9,YEAR($C$5)-$E51&lt;=$O$9),COUNT($O$10:O50)+1,"")</f>
        <v/>
      </c>
      <c r="P51" s="34">
        <f>IF(AND(E51&gt;1900,YEAR($C$5)-$E51&gt;=$P$9),COUNT($P$10:P50)+1,"")</f>
        <v>7</v>
      </c>
    </row>
    <row r="52" spans="1:17" x14ac:dyDescent="0.2">
      <c r="A52" s="35" t="s">
        <v>138</v>
      </c>
      <c r="B52" s="36">
        <v>129</v>
      </c>
      <c r="C52" s="37" t="s">
        <v>139</v>
      </c>
      <c r="D52" s="37" t="s">
        <v>40</v>
      </c>
      <c r="E52" s="36">
        <v>1961</v>
      </c>
      <c r="F52" s="36" t="s">
        <v>26</v>
      </c>
      <c r="G52" s="35" t="str">
        <f t="shared" si="0"/>
        <v>do 69</v>
      </c>
      <c r="H52" s="37" t="s">
        <v>27</v>
      </c>
      <c r="I52" s="38">
        <v>38</v>
      </c>
      <c r="J52" s="38">
        <v>13</v>
      </c>
      <c r="K52" s="34" t="str">
        <f>IF(AND(E52&gt;1900,YEAR($C$5)-$E52&lt;=$K$9),COUNT($K$10:K51)+1,"")</f>
        <v/>
      </c>
      <c r="L52" s="34" t="str">
        <f>IF(AND(E52&gt;1900,YEAR($C$5)-$E52&gt;$K$9,YEAR($C$5)-$E52&lt;=$L$9),COUNT($L$10:L51)+1,"")</f>
        <v/>
      </c>
      <c r="M52" s="34" t="str">
        <f>IF(AND(E52&gt;1900,YEAR($C$5)-$E52&gt;$L$9,YEAR($C$5)-$E52&lt;=$M$9),COUNT($M$10:M51)+1,"")</f>
        <v/>
      </c>
      <c r="N52" s="34" t="str">
        <f>IF(AND(E52&gt;1900,YEAR($C$5)-$E52&gt;$M$9,YEAR($C$5)-$E52&lt;=$N$9),COUNT($N$10:N51)+1,"")</f>
        <v/>
      </c>
      <c r="O52" s="34">
        <f>IF(AND(E52&gt;1900,YEAR($C$5)-$E52&gt;$N$9,YEAR($C$5)-$E52&lt;=$O$9),COUNT($O$10:O51)+1,"")</f>
        <v>20</v>
      </c>
      <c r="P52" s="34" t="str">
        <f>IF(AND(E52&gt;1900,YEAR($C$5)-$E52&gt;=$P$9),COUNT($P$10:P51)+1,"")</f>
        <v/>
      </c>
    </row>
    <row r="53" spans="1:17" x14ac:dyDescent="0.2">
      <c r="A53" s="30" t="s">
        <v>140</v>
      </c>
      <c r="B53" s="36">
        <v>169</v>
      </c>
      <c r="C53" s="37" t="s">
        <v>141</v>
      </c>
      <c r="D53" s="37" t="s">
        <v>142</v>
      </c>
      <c r="E53" s="36">
        <v>1951</v>
      </c>
      <c r="F53" s="36" t="s">
        <v>26</v>
      </c>
      <c r="G53" s="35" t="str">
        <f t="shared" si="0"/>
        <v>70 +</v>
      </c>
      <c r="H53" s="37" t="s">
        <v>27</v>
      </c>
      <c r="I53" s="38">
        <v>53</v>
      </c>
      <c r="J53" s="38">
        <v>28</v>
      </c>
      <c r="K53" s="34" t="str">
        <f>IF(AND(E53&gt;1900,YEAR($C$5)-$E53&lt;=$K$9),COUNT($K$10:K52)+1,"")</f>
        <v/>
      </c>
      <c r="L53" s="34" t="str">
        <f>IF(AND(E53&gt;1900,YEAR($C$5)-$E53&gt;$K$9,YEAR($C$5)-$E53&lt;=$L$9),COUNT($L$10:L52)+1,"")</f>
        <v/>
      </c>
      <c r="M53" s="34" t="str">
        <f>IF(AND(E53&gt;1900,YEAR($C$5)-$E53&gt;$L$9,YEAR($C$5)-$E53&lt;=$M$9),COUNT($M$10:M52)+1,"")</f>
        <v/>
      </c>
      <c r="N53" s="34" t="str">
        <f>IF(AND(E53&gt;1900,YEAR($C$5)-$E53&gt;$M$9,YEAR($C$5)-$E53&lt;=$N$9),COUNT($N$10:N52)+1,"")</f>
        <v/>
      </c>
      <c r="O53" s="34" t="str">
        <f>IF(AND(E53&gt;1900,YEAR($C$5)-$E53&gt;$N$9,YEAR($C$5)-$E53&lt;=$O$9),COUNT($O$10:O52)+1,"")</f>
        <v/>
      </c>
      <c r="P53" s="34">
        <f>IF(AND(E53&gt;1900,YEAR($C$5)-$E53&gt;=$P$9),COUNT($P$10:P52)+1,"")</f>
        <v>8</v>
      </c>
    </row>
    <row r="54" spans="1:17" s="5" customFormat="1" ht="3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Q54" s="6"/>
    </row>
    <row r="55" spans="1:17" s="21" customFormat="1" ht="18.75" x14ac:dyDescent="0.3">
      <c r="A55" s="19" t="s">
        <v>143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0"/>
    </row>
    <row r="56" spans="1:17" s="5" customFormat="1" ht="3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Q56" s="6"/>
    </row>
    <row r="57" spans="1:17" x14ac:dyDescent="0.2">
      <c r="A57" s="22" t="s">
        <v>7</v>
      </c>
      <c r="B57" s="23" t="s">
        <v>8</v>
      </c>
      <c r="C57" s="22" t="s">
        <v>9</v>
      </c>
      <c r="D57" s="22" t="s">
        <v>10</v>
      </c>
      <c r="E57" s="22" t="s">
        <v>11</v>
      </c>
      <c r="F57" s="22" t="s">
        <v>12</v>
      </c>
      <c r="G57" s="22" t="s">
        <v>13</v>
      </c>
      <c r="H57" s="22" t="s">
        <v>14</v>
      </c>
      <c r="I57" s="22" t="s">
        <v>15</v>
      </c>
      <c r="J57" s="22" t="s">
        <v>16</v>
      </c>
      <c r="K57" s="24">
        <f>K$9</f>
        <v>29</v>
      </c>
      <c r="L57" s="24">
        <f t="shared" ref="L57:P57" si="1">L$9</f>
        <v>39</v>
      </c>
      <c r="M57" s="24">
        <f t="shared" si="1"/>
        <v>49</v>
      </c>
      <c r="N57" s="24">
        <f t="shared" si="1"/>
        <v>59</v>
      </c>
      <c r="O57" s="24">
        <f t="shared" si="1"/>
        <v>69</v>
      </c>
      <c r="P57" s="25">
        <f t="shared" si="1"/>
        <v>70</v>
      </c>
    </row>
    <row r="58" spans="1:17" x14ac:dyDescent="0.2">
      <c r="A58" s="27"/>
      <c r="B58" s="28"/>
      <c r="C58" s="27"/>
      <c r="D58" s="27"/>
      <c r="E58" s="27"/>
      <c r="F58" s="27"/>
      <c r="G58" s="27"/>
      <c r="H58" s="27"/>
      <c r="I58" s="27"/>
      <c r="J58" s="27"/>
      <c r="K58" s="29" t="s">
        <v>17</v>
      </c>
      <c r="L58" s="29" t="s">
        <v>18</v>
      </c>
      <c r="M58" s="29" t="s">
        <v>19</v>
      </c>
      <c r="N58" s="29" t="s">
        <v>20</v>
      </c>
      <c r="O58" s="29" t="s">
        <v>21</v>
      </c>
      <c r="P58" s="29" t="s">
        <v>22</v>
      </c>
    </row>
    <row r="59" spans="1:17" x14ac:dyDescent="0.2">
      <c r="A59" s="30" t="s">
        <v>23</v>
      </c>
      <c r="B59" s="31">
        <v>15</v>
      </c>
      <c r="C59" s="32" t="s">
        <v>144</v>
      </c>
      <c r="D59" s="32" t="s">
        <v>145</v>
      </c>
      <c r="E59" s="31">
        <v>1978</v>
      </c>
      <c r="F59" s="31" t="s">
        <v>146</v>
      </c>
      <c r="G59" s="30" t="str">
        <f t="shared" ref="G59:G69" si="2">IF($E59&gt;1900,IF(YEAR($C$5)-$E59&lt;=$K$9,"do "&amp;$K$9,IF(YEAR($C$5)-$E59&lt;=$L$9,"do "&amp;$L$9,IF(YEAR($C$5)-$E59&lt;=$M$9,"do "&amp;$M$9,IF(YEAR($C$5)-$E59&lt;=$N$9,"do "&amp;$N$9,IF(YEAR($C$5)-$E59&lt;=$O$9,"do "&amp;$O$9,$P$9&amp;" +"))))),"")</f>
        <v>do 49</v>
      </c>
      <c r="H59" s="32" t="s">
        <v>145</v>
      </c>
      <c r="I59" s="33">
        <v>16</v>
      </c>
      <c r="J59" s="33">
        <v>46</v>
      </c>
      <c r="K59" s="34" t="str">
        <f>IF(AND(E59&gt;1900,YEAR($C$5)-$E59&lt;=$K$9),COUNT($K$59:K78)+1,"")</f>
        <v/>
      </c>
      <c r="L59" s="34" t="str">
        <f>IF(AND(E59&gt;1900,YEAR($C$5)-$E59&gt;$K$9,YEAR($C$5)-$E59&lt;=$L$9),COUNT($L$59:L78)+1,"")</f>
        <v/>
      </c>
      <c r="M59" s="34">
        <v>1</v>
      </c>
      <c r="N59" s="34" t="str">
        <f>IF(AND(E59&gt;1900,YEAR($C$5)-$E59&gt;$M$9,YEAR($C$5)-$E59&lt;=$N$9),COUNT($N$10:N58)+1,"")</f>
        <v/>
      </c>
      <c r="O59" s="34" t="str">
        <f>IF(AND(E59&gt;1900,YEAR($C$5)-$E59&gt;$N$9,YEAR($C$5)-$E59&lt;=$O$9),COUNT($O$10:O58)+1,"")</f>
        <v/>
      </c>
      <c r="P59" s="34" t="str">
        <f>IF(AND(E59&gt;1900,YEAR($C$5)-$E59&gt;=$P$9),COUNT($P$10:P58)+1,"")</f>
        <v/>
      </c>
      <c r="Q59" s="18"/>
    </row>
    <row r="60" spans="1:17" x14ac:dyDescent="0.2">
      <c r="A60" s="35" t="s">
        <v>36</v>
      </c>
      <c r="B60" s="36">
        <v>201</v>
      </c>
      <c r="C60" s="37" t="s">
        <v>147</v>
      </c>
      <c r="D60" s="37" t="s">
        <v>145</v>
      </c>
      <c r="E60" s="36">
        <v>1973</v>
      </c>
      <c r="F60" s="36" t="s">
        <v>146</v>
      </c>
      <c r="G60" s="35" t="str">
        <f t="shared" si="2"/>
        <v>do 59</v>
      </c>
      <c r="H60" s="37" t="s">
        <v>27</v>
      </c>
      <c r="I60" s="38">
        <v>18</v>
      </c>
      <c r="J60" s="38">
        <v>5</v>
      </c>
      <c r="K60" s="34" t="str">
        <f>IF(AND(E60&gt;1900,YEAR($C$5)-$E60&lt;=$K$9),COUNT($K$10:K59)+1,"")</f>
        <v/>
      </c>
      <c r="L60" s="34" t="str">
        <f>IF(AND(E60&gt;1900,YEAR($C$5)-$E60&gt;$K$9,YEAR($C$5)-$E60&lt;=$L$9),COUNT($L$10:L59)+1,"")</f>
        <v/>
      </c>
      <c r="M60" s="34"/>
      <c r="N60" s="34">
        <v>1</v>
      </c>
      <c r="O60" s="34" t="str">
        <f>IF(AND(E60&gt;1900,YEAR($C$5)-$E60&gt;$N$9,YEAR($C$5)-$E60&lt;=$O$9),COUNT($O$10:O59)+1,"")</f>
        <v/>
      </c>
      <c r="P60" s="34" t="str">
        <f>IF(AND(E60&gt;1900,YEAR($C$5)-$E60&gt;=$P$9),COUNT($P$10:P59)+1,"")</f>
        <v/>
      </c>
      <c r="Q60" s="18"/>
    </row>
    <row r="61" spans="1:17" x14ac:dyDescent="0.2">
      <c r="A61" s="35" t="s">
        <v>32</v>
      </c>
      <c r="B61" s="36">
        <v>221</v>
      </c>
      <c r="C61" s="37" t="s">
        <v>148</v>
      </c>
      <c r="D61" s="37" t="s">
        <v>149</v>
      </c>
      <c r="E61" s="36">
        <v>1960</v>
      </c>
      <c r="F61" s="36" t="s">
        <v>146</v>
      </c>
      <c r="G61" s="35" t="str">
        <f t="shared" si="2"/>
        <v>do 69</v>
      </c>
      <c r="H61" s="37" t="s">
        <v>27</v>
      </c>
      <c r="I61" s="38">
        <v>18</v>
      </c>
      <c r="J61" s="38">
        <v>25</v>
      </c>
      <c r="K61" s="34" t="str">
        <f>IF(AND(E61&gt;1900,YEAR($C$5)-$E61&lt;=$K$9),COUNT($K$10:K60)+1,"")</f>
        <v/>
      </c>
      <c r="L61" s="34" t="str">
        <f>IF(AND(E61&gt;1900,YEAR($C$5)-$E61&gt;$K$9,YEAR($C$5)-$E61&lt;=$L$9),COUNT($L$10:L60)+1,"")</f>
        <v/>
      </c>
      <c r="M61" s="34" t="str">
        <f>IF(AND(E61&gt;1900,YEAR($C$5)-$E61&gt;$L$9,YEAR($C$5)-$E61&lt;=$M$9),COUNT($M$10:M60)+1,"")</f>
        <v/>
      </c>
      <c r="N61" s="34" t="str">
        <f>IF(AND(E61&gt;1900,YEAR($C$5)-$E61&gt;$M$9,YEAR($C$5)-$E61&lt;=$N$9),COUNT($N$10:N60)+1,"")</f>
        <v/>
      </c>
      <c r="O61" s="34">
        <v>1</v>
      </c>
      <c r="P61" s="34" t="str">
        <f>IF(AND(E61&gt;1900,YEAR($C$5)-$E61&gt;=$P$9),COUNT($P$10:P60)+1,"")</f>
        <v/>
      </c>
      <c r="Q61" s="18"/>
    </row>
    <row r="62" spans="1:17" x14ac:dyDescent="0.2">
      <c r="A62" s="35" t="s">
        <v>23</v>
      </c>
      <c r="B62" s="36">
        <v>5</v>
      </c>
      <c r="C62" s="37" t="s">
        <v>150</v>
      </c>
      <c r="D62" s="37" t="s">
        <v>151</v>
      </c>
      <c r="E62" s="36">
        <v>1990</v>
      </c>
      <c r="F62" s="36" t="s">
        <v>146</v>
      </c>
      <c r="G62" s="35" t="str">
        <f t="shared" si="2"/>
        <v>do 39</v>
      </c>
      <c r="H62" s="37" t="s">
        <v>152</v>
      </c>
      <c r="I62" s="38">
        <v>18</v>
      </c>
      <c r="J62" s="38">
        <v>47</v>
      </c>
      <c r="K62" s="34" t="str">
        <f>IF(AND(E62&gt;1900,YEAR($C$5)-$E62&lt;=$K$9),COUNT($K$10:K61)+1,"")</f>
        <v/>
      </c>
      <c r="L62" s="34">
        <v>1</v>
      </c>
      <c r="M62" s="34" t="str">
        <f>IF(AND(E62&gt;1900,YEAR($C$5)-$E62&gt;$L$9,YEAR($C$5)-$E62&lt;=$M$9),COUNT($M$10:M61)+1,"")</f>
        <v/>
      </c>
      <c r="N62" s="34" t="str">
        <f>IF(AND(E62&gt;1900,YEAR($C$5)-$E62&gt;$M$9,YEAR($C$5)-$E62&lt;=$N$9),COUNT($N$10:N61)+1,"")</f>
        <v/>
      </c>
      <c r="O62" s="34">
        <v>2</v>
      </c>
      <c r="P62" s="34" t="str">
        <f>IF(AND(E62&gt;1900,YEAR($C$5)-$E62&gt;=$P$9),COUNT($P$10:P61)+1,"")</f>
        <v/>
      </c>
      <c r="Q62" s="18"/>
    </row>
    <row r="63" spans="1:17" x14ac:dyDescent="0.2">
      <c r="A63" s="35" t="s">
        <v>39</v>
      </c>
      <c r="B63" s="36">
        <v>213</v>
      </c>
      <c r="C63" s="37" t="s">
        <v>153</v>
      </c>
      <c r="D63" s="37" t="s">
        <v>154</v>
      </c>
      <c r="E63" s="36">
        <v>1962</v>
      </c>
      <c r="F63" s="36" t="s">
        <v>146</v>
      </c>
      <c r="G63" s="35" t="str">
        <f t="shared" si="2"/>
        <v>do 69</v>
      </c>
      <c r="H63" s="37" t="s">
        <v>27</v>
      </c>
      <c r="I63" s="38">
        <v>19</v>
      </c>
      <c r="J63" s="38">
        <v>18</v>
      </c>
      <c r="K63" s="34" t="str">
        <f>IF(AND(E63&gt;1900,YEAR($C$5)-$E63&lt;=$K$9),COUNT($K$10:K62)+1,"")</f>
        <v/>
      </c>
      <c r="L63" s="34" t="str">
        <f>IF(AND(E63&gt;1900,YEAR($C$5)-$E63&gt;$K$9,YEAR($C$5)-$E63&lt;=$L$9),COUNT($L$10:L62)+1,"")</f>
        <v/>
      </c>
      <c r="M63" s="34" t="str">
        <f>IF(AND(E63&gt;1900,YEAR($C$5)-$E63&gt;$L$9,YEAR($C$5)-$E63&lt;=$M$9),COUNT($M$10:M62)+1,"")</f>
        <v/>
      </c>
      <c r="N63" s="34" t="str">
        <f>IF(AND(E63&gt;1900,YEAR($C$5)-$E63&gt;$M$9,YEAR($C$5)-$E63&lt;=$N$9),COUNT($N$10:N62)+1,"")</f>
        <v/>
      </c>
      <c r="O63" s="34">
        <v>3</v>
      </c>
      <c r="P63" s="34" t="str">
        <f>IF(AND(E63&gt;1900,YEAR($C$5)-$E63&gt;=$P$9),COUNT($P$10:P62)+1,"")</f>
        <v/>
      </c>
      <c r="Q63" s="18"/>
    </row>
    <row r="64" spans="1:17" x14ac:dyDescent="0.2">
      <c r="A64" s="35" t="s">
        <v>44</v>
      </c>
      <c r="B64" s="36">
        <v>231</v>
      </c>
      <c r="C64" s="37" t="s">
        <v>155</v>
      </c>
      <c r="D64" s="37" t="s">
        <v>156</v>
      </c>
      <c r="E64" s="36">
        <v>1987</v>
      </c>
      <c r="F64" s="36" t="s">
        <v>146</v>
      </c>
      <c r="G64" s="35" t="str">
        <f t="shared" si="2"/>
        <v>do 39</v>
      </c>
      <c r="H64" s="37" t="s">
        <v>27</v>
      </c>
      <c r="I64" s="38">
        <v>19</v>
      </c>
      <c r="J64" s="38">
        <v>46</v>
      </c>
      <c r="K64" s="34" t="str">
        <f>IF(AND(E64&gt;1900,YEAR($C$5)-$E64&lt;=$K$9),COUNT($K$10:K63)+1,"")</f>
        <v/>
      </c>
      <c r="L64" s="34">
        <v>2</v>
      </c>
      <c r="M64" s="34" t="str">
        <f>IF(AND(E64&gt;1900,YEAR($C$5)-$E64&gt;$L$9,YEAR($C$5)-$E64&lt;=$M$9),COUNT($M$10:M63)+1,"")</f>
        <v/>
      </c>
      <c r="N64" s="34" t="str">
        <f>IF(AND(E64&gt;1900,YEAR($C$5)-$E64&gt;$M$9,YEAR($C$5)-$E64&lt;=$N$9),COUNT($N$10:N63)+1,"")</f>
        <v/>
      </c>
      <c r="O64" s="34" t="str">
        <f>IF(AND(E64&gt;1900,YEAR($C$5)-$E64&gt;$N$9,YEAR($C$5)-$E64&lt;=$O$9),COUNT($O$10:O63)+1,"")</f>
        <v/>
      </c>
      <c r="P64" s="34" t="str">
        <f>IF(AND(E64&gt;1900,YEAR($C$5)-$E64&gt;=$P$9),COUNT($P$10:P63)+1,"")</f>
        <v/>
      </c>
      <c r="Q64" s="18"/>
    </row>
    <row r="65" spans="1:17" x14ac:dyDescent="0.2">
      <c r="A65" s="35" t="s">
        <v>52</v>
      </c>
      <c r="B65" s="36">
        <v>207</v>
      </c>
      <c r="C65" s="37" t="s">
        <v>157</v>
      </c>
      <c r="D65" s="37" t="s">
        <v>158</v>
      </c>
      <c r="E65" s="36">
        <v>1959</v>
      </c>
      <c r="F65" s="36" t="s">
        <v>146</v>
      </c>
      <c r="G65" s="35" t="str">
        <f t="shared" si="2"/>
        <v>do 69</v>
      </c>
      <c r="H65" s="37" t="s">
        <v>27</v>
      </c>
      <c r="I65" s="38">
        <v>22</v>
      </c>
      <c r="J65" s="38">
        <v>5</v>
      </c>
      <c r="K65" s="34" t="str">
        <f>IF(AND(E65&gt;1900,YEAR($C$5)-$E65&lt;=$K$9),COUNT($K$10:K64)+1,"")</f>
        <v/>
      </c>
      <c r="L65" s="34" t="str">
        <f>IF(AND(E65&gt;1900,YEAR($C$5)-$E65&gt;$K$9,YEAR($C$5)-$E65&lt;=$L$9),COUNT($L$10:L64)+1,"")</f>
        <v/>
      </c>
      <c r="M65" s="34" t="str">
        <f>IF(AND(E65&gt;1900,YEAR($C$5)-$E65&gt;$L$9,YEAR($C$5)-$E65&lt;=$M$9),COUNT($M$10:M64)+1,"")</f>
        <v/>
      </c>
      <c r="N65" s="34" t="str">
        <f>IF(AND(E65&gt;1900,YEAR($C$5)-$E65&gt;$M$9,YEAR($C$5)-$E65&lt;=$N$9),COUNT($N$10:N64)+1,"")</f>
        <v/>
      </c>
      <c r="O65" s="34">
        <v>4</v>
      </c>
      <c r="P65" s="34" t="str">
        <f>IF(AND(E65&gt;1900,YEAR($C$5)-$E65&gt;=$P$9),COUNT($P$10:P64)+1,"")</f>
        <v/>
      </c>
      <c r="Q65" s="18"/>
    </row>
    <row r="66" spans="1:17" x14ac:dyDescent="0.2">
      <c r="A66" s="35" t="s">
        <v>41</v>
      </c>
      <c r="B66" s="36">
        <v>215</v>
      </c>
      <c r="C66" s="37" t="s">
        <v>159</v>
      </c>
      <c r="D66" s="37" t="s">
        <v>160</v>
      </c>
      <c r="E66" s="36">
        <v>1960</v>
      </c>
      <c r="F66" s="36" t="s">
        <v>146</v>
      </c>
      <c r="G66" s="35" t="str">
        <f t="shared" si="2"/>
        <v>do 69</v>
      </c>
      <c r="H66" s="37" t="s">
        <v>27</v>
      </c>
      <c r="I66" s="38">
        <v>22</v>
      </c>
      <c r="J66" s="38">
        <v>8</v>
      </c>
      <c r="K66" s="34" t="str">
        <f>IF(AND(E66&gt;1900,YEAR($C$5)-$E66&lt;=$K$9),COUNT($K$10:K65)+1,"")</f>
        <v/>
      </c>
      <c r="L66" s="34" t="str">
        <f>IF(AND(E66&gt;1900,YEAR($C$5)-$E66&gt;$K$9,YEAR($C$5)-$E66&lt;=$L$9),COUNT($L$10:L65)+1,"")</f>
        <v/>
      </c>
      <c r="M66" s="34" t="str">
        <f>IF(AND(E66&gt;1900,YEAR($C$5)-$E66&gt;$L$9,YEAR($C$5)-$E66&lt;=$M$9),COUNT($M$10:M65)+1,"")</f>
        <v/>
      </c>
      <c r="N66" s="34" t="str">
        <f>IF(AND(E66&gt;1900,YEAR($C$5)-$E66&gt;$M$9,YEAR($C$5)-$E66&lt;=$N$9),COUNT($N$10:N65)+1,"")</f>
        <v/>
      </c>
      <c r="O66" s="34">
        <v>5</v>
      </c>
      <c r="P66" s="34" t="str">
        <f>IF(AND(E66&gt;1900,YEAR($C$5)-$E66&gt;=$P$9),COUNT($P$10:P65)+1,"")</f>
        <v/>
      </c>
      <c r="Q66" s="18"/>
    </row>
    <row r="67" spans="1:17" x14ac:dyDescent="0.2">
      <c r="A67" s="35" t="s">
        <v>55</v>
      </c>
      <c r="B67" s="36">
        <v>203</v>
      </c>
      <c r="C67" s="37" t="s">
        <v>161</v>
      </c>
      <c r="D67" s="37" t="s">
        <v>162</v>
      </c>
      <c r="E67" s="36">
        <v>1950</v>
      </c>
      <c r="F67" s="36" t="s">
        <v>146</v>
      </c>
      <c r="G67" s="35" t="str">
        <f t="shared" si="2"/>
        <v>70 +</v>
      </c>
      <c r="H67" s="37" t="s">
        <v>27</v>
      </c>
      <c r="I67" s="38">
        <v>22</v>
      </c>
      <c r="J67" s="38">
        <v>27</v>
      </c>
      <c r="K67" s="34" t="str">
        <f>IF(AND(E67&gt;1900,YEAR($C$5)-$E67&lt;=$K$9),COUNT($K$10:K66)+1,"")</f>
        <v/>
      </c>
      <c r="L67" s="34" t="str">
        <f>IF(AND(E67&gt;1900,YEAR($C$5)-$E67&gt;$K$9,YEAR($C$5)-$E67&lt;=$L$9),COUNT($L$10:L66)+1,"")</f>
        <v/>
      </c>
      <c r="M67" s="34" t="str">
        <f>IF(AND(E67&gt;1900,YEAR($C$5)-$E67&gt;$L$9,YEAR($C$5)-$E67&lt;=$M$9),COUNT($M$10:M66)+1,"")</f>
        <v/>
      </c>
      <c r="N67" s="34" t="str">
        <f>IF(AND(E67&gt;1900,YEAR($C$5)-$E67&gt;$M$9,YEAR($C$5)-$E67&lt;=$N$9),COUNT($N$10:N66)+1,"")</f>
        <v/>
      </c>
      <c r="O67" s="34" t="str">
        <f>IF(AND(E67&gt;1900,YEAR($C$5)-$E67&gt;$N$9,YEAR($C$5)-$E67&lt;=$O$9),COUNT($O$10:O66)+1,"")</f>
        <v/>
      </c>
      <c r="P67" s="34">
        <v>1</v>
      </c>
      <c r="Q67" s="18"/>
    </row>
    <row r="68" spans="1:17" x14ac:dyDescent="0.2">
      <c r="A68" s="35" t="s">
        <v>58</v>
      </c>
      <c r="B68" s="36">
        <v>205</v>
      </c>
      <c r="C68" s="37" t="s">
        <v>163</v>
      </c>
      <c r="D68" s="37" t="s">
        <v>164</v>
      </c>
      <c r="E68" s="36">
        <v>1952</v>
      </c>
      <c r="F68" s="36" t="s">
        <v>146</v>
      </c>
      <c r="G68" s="35" t="str">
        <f t="shared" si="2"/>
        <v>70 +</v>
      </c>
      <c r="H68" s="37" t="s">
        <v>27</v>
      </c>
      <c r="I68" s="38">
        <v>25</v>
      </c>
      <c r="J68" s="38">
        <v>14</v>
      </c>
      <c r="K68" s="34" t="str">
        <f>IF(AND(E68&gt;1900,YEAR($C$5)-$E68&lt;=$K$9),COUNT($K$10:K67)+1,"")</f>
        <v/>
      </c>
      <c r="L68" s="34" t="str">
        <f>IF(AND(E68&gt;1900,YEAR($C$5)-$E68&gt;$K$9,YEAR($C$5)-$E68&lt;=$L$9),COUNT($L$10:L67)+1,"")</f>
        <v/>
      </c>
      <c r="M68" s="34" t="str">
        <f>IF(AND(E68&gt;1900,YEAR($C$5)-$E68&gt;$L$9,YEAR($C$5)-$E68&lt;=$M$9),COUNT($M$10:M67)+1,"")</f>
        <v/>
      </c>
      <c r="N68" s="34" t="str">
        <f>IF(AND(E68&gt;1900,YEAR($C$5)-$E68&gt;$M$9,YEAR($C$5)-$E68&lt;=$N$9),COUNT($N$10:N67)+1,"")</f>
        <v/>
      </c>
      <c r="O68" s="34" t="str">
        <f>IF(AND(E68&gt;1900,YEAR($C$5)-$E68&gt;$N$9,YEAR($C$5)-$E68&lt;=$O$9),COUNT($O$10:O67)+1,"")</f>
        <v/>
      </c>
      <c r="P68" s="34">
        <v>2</v>
      </c>
      <c r="Q68" s="18"/>
    </row>
    <row r="69" spans="1:17" x14ac:dyDescent="0.2">
      <c r="A69" s="35" t="s">
        <v>62</v>
      </c>
      <c r="B69" s="36">
        <v>222</v>
      </c>
      <c r="C69" s="37" t="s">
        <v>165</v>
      </c>
      <c r="D69" s="37" t="s">
        <v>166</v>
      </c>
      <c r="E69" s="36">
        <v>1945</v>
      </c>
      <c r="F69" s="36" t="s">
        <v>146</v>
      </c>
      <c r="G69" s="35" t="str">
        <f t="shared" si="2"/>
        <v>70 +</v>
      </c>
      <c r="H69" s="37" t="s">
        <v>27</v>
      </c>
      <c r="I69" s="38">
        <v>25</v>
      </c>
      <c r="J69" s="38">
        <v>18</v>
      </c>
      <c r="K69" s="34" t="str">
        <f>IF(AND(E69&gt;1900,YEAR($C$5)-$E69&lt;=$K$9),COUNT($K$10:K68)+1,"")</f>
        <v/>
      </c>
      <c r="L69" s="34" t="str">
        <f>IF(AND(E69&gt;1900,YEAR($C$5)-$E69&gt;$K$9,YEAR($C$5)-$E69&lt;=$L$9),COUNT($L$10:L68)+1,"")</f>
        <v/>
      </c>
      <c r="M69" s="34" t="str">
        <f>IF(AND(E69&gt;1900,YEAR($C$5)-$E69&gt;$L$9,YEAR($C$5)-$E69&lt;=$M$9),COUNT($M$10:M68)+1,"")</f>
        <v/>
      </c>
      <c r="N69" s="34" t="str">
        <f>IF(AND(E69&gt;1900,YEAR($C$5)-$E69&gt;$M$9,YEAR($C$5)-$E69&lt;=$N$9),COUNT($N$10:N68)+1,"")</f>
        <v/>
      </c>
      <c r="O69" s="34" t="str">
        <f>IF(AND(E69&gt;1900,YEAR($C$5)-$E69&gt;$N$9,YEAR($C$5)-$E69&lt;=$O$9),COUNT($O$10:O68)+1,"")</f>
        <v/>
      </c>
      <c r="P69" s="34">
        <v>3</v>
      </c>
      <c r="Q69" s="18"/>
    </row>
  </sheetData>
  <sheetProtection deleteRows="0"/>
  <mergeCells count="26">
    <mergeCell ref="G57:G58"/>
    <mergeCell ref="H57:H58"/>
    <mergeCell ref="I57:I58"/>
    <mergeCell ref="J57:J58"/>
    <mergeCell ref="A57:A58"/>
    <mergeCell ref="B57:B58"/>
    <mergeCell ref="C57:C58"/>
    <mergeCell ref="D57:D58"/>
    <mergeCell ref="E57:E58"/>
    <mergeCell ref="F57:F58"/>
    <mergeCell ref="F9:F10"/>
    <mergeCell ref="G9:G10"/>
    <mergeCell ref="H9:H10"/>
    <mergeCell ref="I9:I10"/>
    <mergeCell ref="J9:J10"/>
    <mergeCell ref="A55:P55"/>
    <mergeCell ref="A1:P1"/>
    <mergeCell ref="A3:P3"/>
    <mergeCell ref="C5:D5"/>
    <mergeCell ref="K5:P5"/>
    <mergeCell ref="A7:P7"/>
    <mergeCell ref="A9:A10"/>
    <mergeCell ref="B9:B10"/>
    <mergeCell ref="C9:C10"/>
    <mergeCell ref="D9:D10"/>
    <mergeCell ref="E9:E10"/>
  </mergeCells>
  <dataValidations count="4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14:E53 E60:E69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4:I53 I60:I69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4:J53 J60:J69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2023-05-10T06:15:28Z</dcterms:created>
  <dcterms:modified xsi:type="dcterms:W3CDTF">2023-05-10T06:16:25Z</dcterms:modified>
</cp:coreProperties>
</file>