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celkově" sheetId="1" r:id="rId1"/>
    <sheet name="Muži Ženy ka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4" l="1"/>
  <c r="L89" i="4"/>
  <c r="M89" i="4"/>
  <c r="N89" i="4"/>
  <c r="O89" i="4"/>
  <c r="P89" i="4"/>
  <c r="K90" i="4"/>
  <c r="K94" i="4" s="1"/>
  <c r="L90" i="4"/>
  <c r="M90" i="4"/>
  <c r="N90" i="4"/>
  <c r="O90" i="4"/>
  <c r="P90" i="4"/>
  <c r="K91" i="4"/>
  <c r="M91" i="4"/>
  <c r="N91" i="4"/>
  <c r="O91" i="4"/>
  <c r="P91" i="4"/>
  <c r="K92" i="4"/>
  <c r="L92" i="4"/>
  <c r="M92" i="4"/>
  <c r="O92" i="4"/>
  <c r="P92" i="4"/>
  <c r="K93" i="4"/>
  <c r="L93" i="4"/>
  <c r="M93" i="4"/>
  <c r="O93" i="4"/>
  <c r="P93" i="4"/>
  <c r="L94" i="4"/>
  <c r="M94" i="4"/>
  <c r="N94" i="4"/>
  <c r="O94" i="4"/>
  <c r="P94" i="4"/>
  <c r="L95" i="4"/>
  <c r="M95" i="4"/>
  <c r="N95" i="4"/>
  <c r="O95" i="4"/>
  <c r="P95" i="4"/>
  <c r="K96" i="4"/>
  <c r="L96" i="4"/>
  <c r="N96" i="4"/>
  <c r="O96" i="4"/>
  <c r="P96" i="4"/>
  <c r="K97" i="4"/>
  <c r="L97" i="4"/>
  <c r="N97" i="4"/>
  <c r="O97" i="4"/>
  <c r="P97" i="4"/>
  <c r="K98" i="4"/>
  <c r="L98" i="4"/>
  <c r="M98" i="4"/>
  <c r="N98" i="4"/>
  <c r="P98" i="4"/>
  <c r="K99" i="4"/>
  <c r="L99" i="4"/>
  <c r="M99" i="4"/>
  <c r="O99" i="4"/>
  <c r="P99" i="4"/>
  <c r="K100" i="4"/>
  <c r="L100" i="4"/>
  <c r="M100" i="4"/>
  <c r="O100" i="4"/>
  <c r="P100" i="4"/>
  <c r="K101" i="4"/>
  <c r="L101" i="4"/>
  <c r="M101" i="4"/>
  <c r="N101" i="4"/>
  <c r="P101" i="4"/>
  <c r="L102" i="4"/>
  <c r="M102" i="4"/>
  <c r="N102" i="4"/>
  <c r="O102" i="4"/>
  <c r="P102" i="4"/>
  <c r="K103" i="4"/>
  <c r="L103" i="4"/>
  <c r="N103" i="4"/>
  <c r="O103" i="4"/>
  <c r="P103" i="4"/>
  <c r="K104" i="4"/>
  <c r="L104" i="4"/>
  <c r="N104" i="4"/>
  <c r="O104" i="4"/>
  <c r="P104" i="4"/>
  <c r="K105" i="4"/>
  <c r="L105" i="4"/>
  <c r="M105" i="4"/>
  <c r="O105" i="4"/>
  <c r="P105" i="4"/>
  <c r="K106" i="4"/>
  <c r="L106" i="4"/>
  <c r="M106" i="4"/>
  <c r="N106" i="4"/>
  <c r="P106" i="4"/>
  <c r="K107" i="4"/>
  <c r="L107" i="4"/>
  <c r="M107" i="4"/>
  <c r="N107" i="4"/>
  <c r="P107" i="4"/>
  <c r="K108" i="4"/>
  <c r="L108" i="4"/>
  <c r="M108" i="4"/>
  <c r="N108" i="4"/>
  <c r="P108" i="4"/>
  <c r="K109" i="4"/>
  <c r="L109" i="4"/>
  <c r="N109" i="4"/>
  <c r="O109" i="4"/>
  <c r="P109" i="4"/>
  <c r="K110" i="4"/>
  <c r="L110" i="4"/>
  <c r="M110" i="4"/>
  <c r="N110" i="4"/>
  <c r="P110" i="4"/>
  <c r="K111" i="4"/>
  <c r="M111" i="4"/>
  <c r="N111" i="4"/>
  <c r="O111" i="4"/>
  <c r="P111" i="4"/>
  <c r="L112" i="4"/>
  <c r="M112" i="4"/>
  <c r="N112" i="4"/>
  <c r="O112" i="4"/>
  <c r="P112" i="4"/>
  <c r="K113" i="4"/>
  <c r="L113" i="4"/>
  <c r="M113" i="4"/>
  <c r="N113" i="4"/>
  <c r="O113" i="4"/>
  <c r="K114" i="4"/>
  <c r="L114" i="4"/>
  <c r="M114" i="4"/>
  <c r="N114" i="4"/>
  <c r="O114" i="4"/>
  <c r="K115" i="4"/>
  <c r="L115" i="4"/>
  <c r="M115" i="4"/>
  <c r="O115" i="4"/>
  <c r="P115" i="4"/>
  <c r="K116" i="4"/>
  <c r="L116" i="4"/>
  <c r="M116" i="4"/>
  <c r="N116" i="4"/>
  <c r="P116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K12" i="4"/>
  <c r="L12" i="4"/>
  <c r="M12" i="4"/>
  <c r="N12" i="4"/>
  <c r="O12" i="4"/>
  <c r="P12" i="4"/>
  <c r="K13" i="4"/>
  <c r="L13" i="4"/>
  <c r="M13" i="4"/>
  <c r="N13" i="4"/>
  <c r="O13" i="4"/>
  <c r="P13" i="4"/>
  <c r="L14" i="4"/>
  <c r="M14" i="4"/>
  <c r="N14" i="4"/>
  <c r="O14" i="4"/>
  <c r="P14" i="4"/>
  <c r="L15" i="4"/>
  <c r="M15" i="4"/>
  <c r="N15" i="4"/>
  <c r="O15" i="4"/>
  <c r="P15" i="4"/>
  <c r="K16" i="4"/>
  <c r="L16" i="4"/>
  <c r="N16" i="4"/>
  <c r="O16" i="4"/>
  <c r="P16" i="4"/>
  <c r="K17" i="4"/>
  <c r="L17" i="4"/>
  <c r="N17" i="4"/>
  <c r="O17" i="4"/>
  <c r="P17" i="4"/>
  <c r="L18" i="4"/>
  <c r="M18" i="4"/>
  <c r="N18" i="4"/>
  <c r="O18" i="4"/>
  <c r="P18" i="4"/>
  <c r="L19" i="4"/>
  <c r="M19" i="4"/>
  <c r="N19" i="4"/>
  <c r="O19" i="4"/>
  <c r="P19" i="4"/>
  <c r="K20" i="4"/>
  <c r="L20" i="4"/>
  <c r="N20" i="4"/>
  <c r="O20" i="4"/>
  <c r="P20" i="4"/>
  <c r="K21" i="4"/>
  <c r="L21" i="4"/>
  <c r="M21" i="4"/>
  <c r="N21" i="4"/>
  <c r="P21" i="4"/>
  <c r="K22" i="4"/>
  <c r="M22" i="4"/>
  <c r="N22" i="4"/>
  <c r="O22" i="4"/>
  <c r="P22" i="4"/>
  <c r="K23" i="4"/>
  <c r="M23" i="4"/>
  <c r="N23" i="4"/>
  <c r="O23" i="4"/>
  <c r="P23" i="4"/>
  <c r="K24" i="4"/>
  <c r="L24" i="4"/>
  <c r="N24" i="4"/>
  <c r="O24" i="4"/>
  <c r="P24" i="4"/>
  <c r="K25" i="4"/>
  <c r="L25" i="4"/>
  <c r="N25" i="4"/>
  <c r="O25" i="4"/>
  <c r="P25" i="4"/>
  <c r="K26" i="4"/>
  <c r="L26" i="4"/>
  <c r="N26" i="4"/>
  <c r="O26" i="4"/>
  <c r="P26" i="4"/>
  <c r="K27" i="4"/>
  <c r="L27" i="4"/>
  <c r="M27" i="4"/>
  <c r="N27" i="4"/>
  <c r="P27" i="4"/>
  <c r="L28" i="4"/>
  <c r="M28" i="4"/>
  <c r="N28" i="4"/>
  <c r="O28" i="4"/>
  <c r="P28" i="4"/>
  <c r="K29" i="4"/>
  <c r="M29" i="4"/>
  <c r="N29" i="4"/>
  <c r="O29" i="4"/>
  <c r="P29" i="4"/>
  <c r="K30" i="4"/>
  <c r="L30" i="4"/>
  <c r="M30" i="4"/>
  <c r="O30" i="4"/>
  <c r="P30" i="4"/>
  <c r="K31" i="4"/>
  <c r="L31" i="4"/>
  <c r="M31" i="4"/>
  <c r="O31" i="4"/>
  <c r="P31" i="4"/>
  <c r="K32" i="4"/>
  <c r="L32" i="4"/>
  <c r="M32" i="4"/>
  <c r="N32" i="4"/>
  <c r="P32" i="4"/>
  <c r="K33" i="4"/>
  <c r="L33" i="4"/>
  <c r="M33" i="4"/>
  <c r="O33" i="4"/>
  <c r="P33" i="4"/>
  <c r="K34" i="4"/>
  <c r="L34" i="4"/>
  <c r="M34" i="4"/>
  <c r="O34" i="4"/>
  <c r="P34" i="4"/>
  <c r="K35" i="4"/>
  <c r="L35" i="4"/>
  <c r="M35" i="4"/>
  <c r="N35" i="4"/>
  <c r="P35" i="4"/>
  <c r="K36" i="4"/>
  <c r="L36" i="4"/>
  <c r="M36" i="4"/>
  <c r="N36" i="4"/>
  <c r="P36" i="4"/>
  <c r="K37" i="4"/>
  <c r="L37" i="4"/>
  <c r="N37" i="4"/>
  <c r="O37" i="4"/>
  <c r="P37" i="4"/>
  <c r="K38" i="4"/>
  <c r="L38" i="4"/>
  <c r="N38" i="4"/>
  <c r="O38" i="4"/>
  <c r="P38" i="4"/>
  <c r="K39" i="4"/>
  <c r="L39" i="4"/>
  <c r="M39" i="4"/>
  <c r="N39" i="4"/>
  <c r="P39" i="4"/>
  <c r="K40" i="4"/>
  <c r="M40" i="4"/>
  <c r="N40" i="4"/>
  <c r="O40" i="4"/>
  <c r="P40" i="4"/>
  <c r="K41" i="4"/>
  <c r="M41" i="4"/>
  <c r="N41" i="4"/>
  <c r="O41" i="4"/>
  <c r="P41" i="4"/>
  <c r="K42" i="4"/>
  <c r="M42" i="4"/>
  <c r="N42" i="4"/>
  <c r="O42" i="4"/>
  <c r="P42" i="4"/>
  <c r="L43" i="4"/>
  <c r="M43" i="4"/>
  <c r="N43" i="4"/>
  <c r="O43" i="4"/>
  <c r="P43" i="4"/>
  <c r="K44" i="4"/>
  <c r="M44" i="4"/>
  <c r="N44" i="4"/>
  <c r="O44" i="4"/>
  <c r="P44" i="4"/>
  <c r="K45" i="4"/>
  <c r="L45" i="4"/>
  <c r="M45" i="4"/>
  <c r="O45" i="4"/>
  <c r="P45" i="4"/>
  <c r="K46" i="4"/>
  <c r="L46" i="4"/>
  <c r="M46" i="4"/>
  <c r="N46" i="4"/>
  <c r="P46" i="4"/>
  <c r="K47" i="4"/>
  <c r="L47" i="4"/>
  <c r="M47" i="4"/>
  <c r="N47" i="4"/>
  <c r="P47" i="4"/>
  <c r="K48" i="4"/>
  <c r="L48" i="4"/>
  <c r="M48" i="4"/>
  <c r="N48" i="4"/>
  <c r="P48" i="4"/>
  <c r="K49" i="4"/>
  <c r="M49" i="4"/>
  <c r="N49" i="4"/>
  <c r="O49" i="4"/>
  <c r="P49" i="4"/>
  <c r="K50" i="4"/>
  <c r="L50" i="4"/>
  <c r="M50" i="4"/>
  <c r="N50" i="4"/>
  <c r="P50" i="4"/>
  <c r="K51" i="4"/>
  <c r="L51" i="4"/>
  <c r="M51" i="4"/>
  <c r="N51" i="4"/>
  <c r="O51" i="4"/>
  <c r="K52" i="4"/>
  <c r="L52" i="4"/>
  <c r="M52" i="4"/>
  <c r="N52" i="4"/>
  <c r="O52" i="4"/>
  <c r="K53" i="4"/>
  <c r="L53" i="4"/>
  <c r="M53" i="4"/>
  <c r="N53" i="4"/>
  <c r="O53" i="4"/>
  <c r="K54" i="4"/>
  <c r="L54" i="4"/>
  <c r="M54" i="4"/>
  <c r="N54" i="4"/>
  <c r="P54" i="4"/>
  <c r="K55" i="4"/>
  <c r="L55" i="4"/>
  <c r="N55" i="4"/>
  <c r="O55" i="4"/>
  <c r="P55" i="4"/>
  <c r="K56" i="4"/>
  <c r="L56" i="4"/>
  <c r="N56" i="4"/>
  <c r="O56" i="4"/>
  <c r="P56" i="4"/>
  <c r="K57" i="4"/>
  <c r="L57" i="4"/>
  <c r="M57" i="4"/>
  <c r="N57" i="4"/>
  <c r="P57" i="4"/>
  <c r="K58" i="4"/>
  <c r="L58" i="4"/>
  <c r="M58" i="4"/>
  <c r="N58" i="4"/>
  <c r="P58" i="4"/>
  <c r="K59" i="4"/>
  <c r="L59" i="4"/>
  <c r="M59" i="4"/>
  <c r="O59" i="4"/>
  <c r="P59" i="4"/>
  <c r="K60" i="4"/>
  <c r="L60" i="4"/>
  <c r="M60" i="4"/>
  <c r="N60" i="4"/>
  <c r="P60" i="4"/>
  <c r="L61" i="4"/>
  <c r="M61" i="4"/>
  <c r="N61" i="4"/>
  <c r="O61" i="4"/>
  <c r="P61" i="4"/>
  <c r="K62" i="4"/>
  <c r="L62" i="4"/>
  <c r="M62" i="4"/>
  <c r="N62" i="4"/>
  <c r="O62" i="4"/>
  <c r="K63" i="4"/>
  <c r="L63" i="4"/>
  <c r="M63" i="4"/>
  <c r="N63" i="4"/>
  <c r="O63" i="4"/>
  <c r="K64" i="4"/>
  <c r="L64" i="4"/>
  <c r="M64" i="4"/>
  <c r="N64" i="4"/>
  <c r="P64" i="4"/>
  <c r="K65" i="4"/>
  <c r="L65" i="4"/>
  <c r="N65" i="4"/>
  <c r="O65" i="4"/>
  <c r="P65" i="4"/>
  <c r="K66" i="4"/>
  <c r="L66" i="4"/>
  <c r="M66" i="4"/>
  <c r="N66" i="4"/>
  <c r="O66" i="4"/>
  <c r="K67" i="4"/>
  <c r="L67" i="4"/>
  <c r="N67" i="4"/>
  <c r="O67" i="4"/>
  <c r="P67" i="4"/>
  <c r="K68" i="4"/>
  <c r="L68" i="4"/>
  <c r="M68" i="4"/>
  <c r="N68" i="4"/>
  <c r="O68" i="4"/>
  <c r="K69" i="4"/>
  <c r="L69" i="4"/>
  <c r="M69" i="4"/>
  <c r="N69" i="4"/>
  <c r="P69" i="4"/>
  <c r="L70" i="4"/>
  <c r="M70" i="4"/>
  <c r="N70" i="4"/>
  <c r="O70" i="4"/>
  <c r="P70" i="4"/>
  <c r="K71" i="4"/>
  <c r="L71" i="4"/>
  <c r="M71" i="4"/>
  <c r="N71" i="4"/>
  <c r="O71" i="4"/>
  <c r="K72" i="4"/>
  <c r="L72" i="4"/>
  <c r="M72" i="4"/>
  <c r="N72" i="4"/>
  <c r="O72" i="4"/>
  <c r="K73" i="4"/>
  <c r="M73" i="4"/>
  <c r="N73" i="4"/>
  <c r="O73" i="4"/>
  <c r="P73" i="4"/>
  <c r="K74" i="4"/>
  <c r="L74" i="4"/>
  <c r="M74" i="4"/>
  <c r="O74" i="4"/>
  <c r="P74" i="4"/>
  <c r="K75" i="4"/>
  <c r="L75" i="4"/>
  <c r="M75" i="4"/>
  <c r="N75" i="4"/>
  <c r="O75" i="4"/>
  <c r="K76" i="4"/>
  <c r="L76" i="4"/>
  <c r="M76" i="4"/>
  <c r="N76" i="4"/>
  <c r="O76" i="4"/>
  <c r="K77" i="4"/>
  <c r="L77" i="4"/>
  <c r="M77" i="4"/>
  <c r="N77" i="4"/>
  <c r="P77" i="4"/>
  <c r="K78" i="4"/>
  <c r="L78" i="4"/>
  <c r="M78" i="4"/>
  <c r="N78" i="4"/>
  <c r="O78" i="4"/>
  <c r="K79" i="4"/>
  <c r="L79" i="4"/>
  <c r="M79" i="4"/>
  <c r="N79" i="4"/>
  <c r="O79" i="4"/>
  <c r="K80" i="4"/>
  <c r="L80" i="4"/>
  <c r="M80" i="4"/>
  <c r="N80" i="4"/>
  <c r="O80" i="4"/>
  <c r="K81" i="4"/>
  <c r="L81" i="4"/>
  <c r="M81" i="4"/>
  <c r="N81" i="4"/>
  <c r="P81" i="4"/>
  <c r="K82" i="4"/>
  <c r="L82" i="4"/>
  <c r="M82" i="4"/>
  <c r="N82" i="4"/>
  <c r="P82" i="4"/>
  <c r="K83" i="4"/>
  <c r="L83" i="4"/>
  <c r="M83" i="4"/>
  <c r="N83" i="4"/>
  <c r="O83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P87" i="4"/>
  <c r="O87" i="4"/>
  <c r="N87" i="4"/>
  <c r="M87" i="4"/>
  <c r="L87" i="4"/>
  <c r="K87" i="4"/>
  <c r="L91" i="4" l="1"/>
  <c r="M96" i="4"/>
  <c r="M97" i="4" s="1"/>
  <c r="K95" i="4"/>
  <c r="K102" i="4" s="1"/>
  <c r="P113" i="4"/>
  <c r="P114" i="4" s="1"/>
  <c r="L111" i="4"/>
  <c r="N92" i="4"/>
  <c r="O98" i="4"/>
  <c r="O101" i="4" s="1"/>
  <c r="L22" i="4"/>
  <c r="L23" i="4" s="1"/>
  <c r="N30" i="4"/>
  <c r="N31" i="4" s="1"/>
  <c r="N33" i="4" s="1"/>
  <c r="P51" i="4"/>
  <c r="K14" i="4"/>
  <c r="K15" i="4" s="1"/>
  <c r="O21" i="4"/>
  <c r="O27" i="4" s="1"/>
  <c r="O32" i="4" s="1"/>
  <c r="M16" i="4"/>
  <c r="M17" i="4" s="1"/>
  <c r="M103" i="4" l="1"/>
  <c r="M104" i="4" s="1"/>
  <c r="M109" i="4" s="1"/>
  <c r="K112" i="4"/>
  <c r="O106" i="4"/>
  <c r="N93" i="4"/>
  <c r="L29" i="4"/>
  <c r="L40" i="4" s="1"/>
  <c r="N34" i="4"/>
  <c r="N45" i="4" s="1"/>
  <c r="P52" i="4"/>
  <c r="M20" i="4"/>
  <c r="M24" i="4" s="1"/>
  <c r="P53" i="4"/>
  <c r="O35" i="4"/>
  <c r="K18" i="4"/>
  <c r="N99" i="4" l="1"/>
  <c r="N100" i="4" s="1"/>
  <c r="O107" i="4"/>
  <c r="L41" i="4"/>
  <c r="L42" i="4" s="1"/>
  <c r="M25" i="4"/>
  <c r="M26" i="4" s="1"/>
  <c r="M37" i="4" s="1"/>
  <c r="M38" i="4" s="1"/>
  <c r="P62" i="4"/>
  <c r="P63" i="4" s="1"/>
  <c r="N59" i="4"/>
  <c r="N74" i="4" s="1"/>
  <c r="L44" i="4"/>
  <c r="L49" i="4" s="1"/>
  <c r="L73" i="4" s="1"/>
  <c r="O36" i="4"/>
  <c r="K19" i="4"/>
  <c r="N105" i="4" l="1"/>
  <c r="N115" i="4" s="1"/>
  <c r="O108" i="4"/>
  <c r="O110" i="4" s="1"/>
  <c r="O39" i="4"/>
  <c r="K28" i="4"/>
  <c r="M55" i="4"/>
  <c r="M56" i="4" s="1"/>
  <c r="M65" i="4" s="1"/>
  <c r="M67" i="4" s="1"/>
  <c r="P66" i="4"/>
  <c r="P68" i="4" s="1"/>
  <c r="O116" i="4" l="1"/>
  <c r="P71" i="4"/>
  <c r="P72" i="4" s="1"/>
  <c r="O46" i="4"/>
  <c r="K43" i="4"/>
  <c r="K61" i="4" s="1"/>
  <c r="P75" i="4" l="1"/>
  <c r="P76" i="4" s="1"/>
  <c r="P78" i="4" s="1"/>
  <c r="K70" i="4"/>
  <c r="O47" i="4"/>
  <c r="O48" i="4" s="1"/>
  <c r="O50" i="4" s="1"/>
  <c r="O54" i="4" s="1"/>
  <c r="O57" i="4" s="1"/>
  <c r="O58" i="4" s="1"/>
  <c r="O60" i="4" s="1"/>
  <c r="O64" i="4" s="1"/>
  <c r="O69" i="4" s="1"/>
  <c r="P79" i="4" l="1"/>
  <c r="P80" i="4" s="1"/>
  <c r="P83" i="4" s="1"/>
  <c r="O77" i="4"/>
  <c r="O81" i="4" s="1"/>
  <c r="O82" i="4" s="1"/>
</calcChain>
</file>

<file path=xl/sharedStrings.xml><?xml version="1.0" encoding="utf-8"?>
<sst xmlns="http://schemas.openxmlformats.org/spreadsheetml/2006/main" count="1074" uniqueCount="347">
  <si>
    <t>Jméno</t>
  </si>
  <si>
    <t>Příjmení</t>
  </si>
  <si>
    <t>Oddíl/město</t>
  </si>
  <si>
    <t>Tomáš</t>
  </si>
  <si>
    <t>Procházka</t>
  </si>
  <si>
    <t>Sabzo</t>
  </si>
  <si>
    <t>Vladimír</t>
  </si>
  <si>
    <t>Rožánek</t>
  </si>
  <si>
    <t>SABZO</t>
  </si>
  <si>
    <t>Jiří</t>
  </si>
  <si>
    <t>Kutiš</t>
  </si>
  <si>
    <t>Kladno</t>
  </si>
  <si>
    <t>Zdenka</t>
  </si>
  <si>
    <t>Norková</t>
  </si>
  <si>
    <t>Jana</t>
  </si>
  <si>
    <t>Martin</t>
  </si>
  <si>
    <t>Pulkrábek</t>
  </si>
  <si>
    <t>AC Obora Hvězda</t>
  </si>
  <si>
    <t>Jaroslav</t>
  </si>
  <si>
    <t>Holub</t>
  </si>
  <si>
    <t>Liga 100 Praha</t>
  </si>
  <si>
    <t>Pavel</t>
  </si>
  <si>
    <t>Bering Praha</t>
  </si>
  <si>
    <t>SABZO Praha</t>
  </si>
  <si>
    <t>Ondřej</t>
  </si>
  <si>
    <t>Hromádka</t>
  </si>
  <si>
    <t>D5</t>
  </si>
  <si>
    <t>Iva</t>
  </si>
  <si>
    <t>Milesová</t>
  </si>
  <si>
    <t>PSK Olymp Praha</t>
  </si>
  <si>
    <t>Chlupatá</t>
  </si>
  <si>
    <t>Jaromír</t>
  </si>
  <si>
    <t>Doležal</t>
  </si>
  <si>
    <t>Štěpánka</t>
  </si>
  <si>
    <t>Trnková</t>
  </si>
  <si>
    <t>Michaela</t>
  </si>
  <si>
    <t>Veronika</t>
  </si>
  <si>
    <t>Hochmanová</t>
  </si>
  <si>
    <t>Tri Ski Horní Počernice</t>
  </si>
  <si>
    <t>Alena</t>
  </si>
  <si>
    <t>Hábltová</t>
  </si>
  <si>
    <t>Bonbon Praha</t>
  </si>
  <si>
    <t>Jan</t>
  </si>
  <si>
    <t>Pokorný</t>
  </si>
  <si>
    <t>Josef</t>
  </si>
  <si>
    <t>Urban</t>
  </si>
  <si>
    <t>Vacarda</t>
  </si>
  <si>
    <t>Diviš</t>
  </si>
  <si>
    <t>Žáček</t>
  </si>
  <si>
    <t>Chuman</t>
  </si>
  <si>
    <t>Fly United</t>
  </si>
  <si>
    <t>Chuman ml.</t>
  </si>
  <si>
    <t>Alice</t>
  </si>
  <si>
    <t>Šimerová</t>
  </si>
  <si>
    <t>Michal</t>
  </si>
  <si>
    <t>Kodr</t>
  </si>
  <si>
    <t>Miroslav</t>
  </si>
  <si>
    <t>Pucholt</t>
  </si>
  <si>
    <t>SABZO/Praha</t>
  </si>
  <si>
    <t>Zdeňka</t>
  </si>
  <si>
    <t>Pucholtová</t>
  </si>
  <si>
    <t>Marek</t>
  </si>
  <si>
    <t>Míl</t>
  </si>
  <si>
    <t>TJ Rolníci ČZU Praha</t>
  </si>
  <si>
    <t>Teodor</t>
  </si>
  <si>
    <t>Husarčík</t>
  </si>
  <si>
    <t>Rolníci - TJ ČZU Praha</t>
  </si>
  <si>
    <t>Zbyněk</t>
  </si>
  <si>
    <t>Fojtík</t>
  </si>
  <si>
    <t>Treglerová</t>
  </si>
  <si>
    <t>Flieglová</t>
  </si>
  <si>
    <t>Novák</t>
  </si>
  <si>
    <t>Jakub</t>
  </si>
  <si>
    <t>Hanousek</t>
  </si>
  <si>
    <t>Milan</t>
  </si>
  <si>
    <t>Ovčinikov</t>
  </si>
  <si>
    <t>Eduard</t>
  </si>
  <si>
    <t>Šiman</t>
  </si>
  <si>
    <t>Rabiňák</t>
  </si>
  <si>
    <t>Šnajberk</t>
  </si>
  <si>
    <t>Břetislav</t>
  </si>
  <si>
    <t>Nový</t>
  </si>
  <si>
    <t>Zbytovský</t>
  </si>
  <si>
    <t>BONBON Praha</t>
  </si>
  <si>
    <t>Šandera</t>
  </si>
  <si>
    <t>Bonbon</t>
  </si>
  <si>
    <t>Hana</t>
  </si>
  <si>
    <t>Šanderová</t>
  </si>
  <si>
    <t>Havelka</t>
  </si>
  <si>
    <t>Adéla</t>
  </si>
  <si>
    <t>Randáková</t>
  </si>
  <si>
    <t>TJ ČZU/Rolníci</t>
  </si>
  <si>
    <t>Natálie</t>
  </si>
  <si>
    <t>Mudrová</t>
  </si>
  <si>
    <t>Radek</t>
  </si>
  <si>
    <t>Jansa</t>
  </si>
  <si>
    <t>Rolníci TJ ČZU</t>
  </si>
  <si>
    <t>Kukal</t>
  </si>
  <si>
    <t>Fórum Sport</t>
  </si>
  <si>
    <t>Březina</t>
  </si>
  <si>
    <t>Petr</t>
  </si>
  <si>
    <t>David</t>
  </si>
  <si>
    <t>Jindra</t>
  </si>
  <si>
    <t>Jungová</t>
  </si>
  <si>
    <t>Číslo</t>
  </si>
  <si>
    <t>Ročník</t>
  </si>
  <si>
    <t>Oddíl</t>
  </si>
  <si>
    <t>Pořadí</t>
  </si>
  <si>
    <t>Adámek</t>
  </si>
  <si>
    <t>Karel</t>
  </si>
  <si>
    <t>Dolejš</t>
  </si>
  <si>
    <t>Radomír</t>
  </si>
  <si>
    <t>Hampl</t>
  </si>
  <si>
    <t>Stanislav</t>
  </si>
  <si>
    <t>Janeček</t>
  </si>
  <si>
    <t>Paukert</t>
  </si>
  <si>
    <t>Bradáč</t>
  </si>
  <si>
    <t>Šebesta</t>
  </si>
  <si>
    <t>Moch</t>
  </si>
  <si>
    <t>Ivan</t>
  </si>
  <si>
    <t>Čermák</t>
  </si>
  <si>
    <t>Lukáš</t>
  </si>
  <si>
    <t>Aldorf</t>
  </si>
  <si>
    <t>Luboš</t>
  </si>
  <si>
    <t>Požgayová</t>
  </si>
  <si>
    <t>Dolejšová</t>
  </si>
  <si>
    <t>Jitka</t>
  </si>
  <si>
    <t>Mališová</t>
  </si>
  <si>
    <t>Karla</t>
  </si>
  <si>
    <t>Vlachynská</t>
  </si>
  <si>
    <t>Libuše</t>
  </si>
  <si>
    <t>Šebestová</t>
  </si>
  <si>
    <t>Setínková</t>
  </si>
  <si>
    <t>Zuzana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</si>
  <si>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</si>
  <si>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</si>
  <si>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</si>
  <si>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</si>
  <si>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</si>
  <si>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</si>
  <si>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</si>
  <si>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</si>
  <si>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</si>
  <si>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</si>
  <si>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</si>
  <si>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</si>
  <si>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</si>
  <si>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</si>
  <si>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</si>
  <si>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</si>
  <si>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</si>
  <si>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</si>
  <si>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</si>
  <si>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</si>
  <si>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</si>
  <si>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</si>
  <si>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</si>
  <si>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</si>
  <si>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</si>
  <si>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</si>
  <si>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</si>
  <si>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</si>
  <si>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</si>
  <si>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</si>
  <si>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</si>
  <si>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</si>
  <si>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</si>
  <si>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</si>
  <si>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</si>
  <si>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</si>
  <si>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</si>
  <si>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</si>
  <si>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</si>
  <si>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</si>
  <si>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</si>
  <si>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</si>
  <si>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</si>
  <si>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</si>
  <si>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</si>
  <si>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</si>
  <si>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</si>
  <si>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</si>
  <si>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</si>
  <si>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</si>
  <si>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</si>
  <si>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</si>
  <si>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</si>
  <si>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</si>
  <si>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</si>
  <si>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</si>
  <si>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</si>
  <si>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</si>
  <si>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</si>
  <si>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</si>
  <si>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</si>
  <si>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</si>
  <si>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</si>
  <si>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</si>
  <si>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</si>
  <si>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 xml:space="preserve">Řezáč </t>
  </si>
  <si>
    <t>Ivo</t>
  </si>
  <si>
    <t>Litvínov</t>
  </si>
  <si>
    <t>Macáková</t>
  </si>
  <si>
    <t>Lucie</t>
  </si>
  <si>
    <t>66.</t>
  </si>
  <si>
    <t>67.</t>
  </si>
  <si>
    <t>Vávra</t>
  </si>
  <si>
    <t>Kerteam</t>
  </si>
  <si>
    <t>Werner</t>
  </si>
  <si>
    <t xml:space="preserve">Liga 100 </t>
  </si>
  <si>
    <t>Schovánek</t>
  </si>
  <si>
    <t>Krčský Les B</t>
  </si>
  <si>
    <t>ČTU</t>
  </si>
  <si>
    <t>Šimlová</t>
  </si>
  <si>
    <t>Praha 6</t>
  </si>
  <si>
    <t>Sodomková</t>
  </si>
  <si>
    <t>Magdalena</t>
  </si>
  <si>
    <t>Praha 11</t>
  </si>
  <si>
    <t>Pulkrábková</t>
  </si>
  <si>
    <t>Kateřina</t>
  </si>
  <si>
    <t>Praha</t>
  </si>
  <si>
    <t>Beránek</t>
  </si>
  <si>
    <t>Šimon</t>
  </si>
  <si>
    <t>Miloš</t>
  </si>
  <si>
    <t>PSK Union Praha</t>
  </si>
  <si>
    <t>Chaloupka</t>
  </si>
  <si>
    <t>Víťa</t>
  </si>
  <si>
    <t>LES</t>
  </si>
  <si>
    <t>Starý</t>
  </si>
  <si>
    <t>Roubíčkova Lhota</t>
  </si>
  <si>
    <t>Štrossová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</si>
  <si>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</si>
  <si>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</si>
  <si>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</si>
  <si>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</si>
  <si>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</si>
  <si>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</si>
  <si>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</si>
  <si>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</si>
  <si>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</si>
  <si>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</si>
  <si>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</si>
  <si>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</si>
  <si>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</si>
  <si>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Buchtík</t>
  </si>
  <si>
    <t>Vavro</t>
  </si>
  <si>
    <t>Roman</t>
  </si>
  <si>
    <t>SK Michle</t>
  </si>
  <si>
    <t>Helmer</t>
  </si>
  <si>
    <t>Štěpán</t>
  </si>
  <si>
    <t>VÚRV</t>
  </si>
  <si>
    <t>Robin</t>
  </si>
  <si>
    <t>Veljačiková</t>
  </si>
  <si>
    <t>81.</t>
  </si>
  <si>
    <t>82.</t>
  </si>
  <si>
    <t>83.</t>
  </si>
  <si>
    <t>84.</t>
  </si>
  <si>
    <t>Chanteux</t>
  </si>
  <si>
    <t>Julien</t>
  </si>
  <si>
    <t>Francie</t>
  </si>
  <si>
    <t>Rappoccio</t>
  </si>
  <si>
    <t>Petra</t>
  </si>
  <si>
    <t>Drsňáci</t>
  </si>
  <si>
    <t>ŽUCH</t>
  </si>
  <si>
    <t>Šmejkalová</t>
  </si>
  <si>
    <t>Táňa</t>
  </si>
  <si>
    <t xml:space="preserve">Šmejkal </t>
  </si>
  <si>
    <t>Vývar z vrány</t>
  </si>
  <si>
    <t>Šmejkal</t>
  </si>
  <si>
    <t>85.</t>
  </si>
  <si>
    <t>86.</t>
  </si>
  <si>
    <t>87.</t>
  </si>
  <si>
    <t>88.</t>
  </si>
  <si>
    <t>89.</t>
  </si>
  <si>
    <t>90.</t>
  </si>
  <si>
    <t>Seeman</t>
  </si>
  <si>
    <t>Chodeč</t>
  </si>
  <si>
    <t>Zajíček</t>
  </si>
  <si>
    <t>Beznaděj</t>
  </si>
  <si>
    <t>Toroni</t>
  </si>
  <si>
    <t>Matoušek</t>
  </si>
  <si>
    <t>Eurobike Praha</t>
  </si>
  <si>
    <t>Bureš</t>
  </si>
  <si>
    <t>Sokol Kbely</t>
  </si>
  <si>
    <t>91.</t>
  </si>
  <si>
    <t>92.</t>
  </si>
  <si>
    <t>93.</t>
  </si>
  <si>
    <t>94.</t>
  </si>
  <si>
    <t>95.</t>
  </si>
  <si>
    <t>96.</t>
  </si>
  <si>
    <t>97.</t>
  </si>
  <si>
    <t>II.</t>
  </si>
  <si>
    <t>I.</t>
  </si>
  <si>
    <t>běh</t>
  </si>
  <si>
    <t>98.</t>
  </si>
  <si>
    <t>min</t>
  </si>
  <si>
    <t>sec</t>
  </si>
  <si>
    <t>99.</t>
  </si>
  <si>
    <t>100.</t>
  </si>
  <si>
    <t>minuty</t>
  </si>
  <si>
    <t>vteřiny</t>
  </si>
  <si>
    <t>před hlavním závodem</t>
  </si>
  <si>
    <t>Místo:</t>
  </si>
  <si>
    <t>Praha, Šárka, start/cíl za budovou bývalého Koospolu (dnes Cube)</t>
  </si>
  <si>
    <t>Teplota:</t>
  </si>
  <si>
    <t>Traťové</t>
  </si>
  <si>
    <t>M</t>
  </si>
  <si>
    <t>Viktor Šinágl</t>
  </si>
  <si>
    <t>Délka:</t>
  </si>
  <si>
    <t>4500 m</t>
  </si>
  <si>
    <t>rekordy</t>
  </si>
  <si>
    <t>Ž</t>
  </si>
  <si>
    <t>Kamila Gregorová</t>
  </si>
  <si>
    <t>Europlant šlechtitelská spol. s r.o. a GIRA Fruit, s.r.o.</t>
  </si>
  <si>
    <t>Traťové rekordy letos ohroženy nebyly.</t>
  </si>
  <si>
    <t>Každý závodník si jako již tradičně odnesl 5 kg brambor.</t>
  </si>
  <si>
    <t>Letošní ročník podpořili:</t>
  </si>
  <si>
    <t xml:space="preserve">- 5 kg konzumních brambor odrůdy BELANA pro každého účastníka poskytla </t>
  </si>
  <si>
    <r>
      <rPr>
        <b/>
        <sz val="12"/>
        <rFont val="Calibri"/>
        <family val="2"/>
        <charset val="238"/>
        <scheme val="minor"/>
      </rPr>
      <t xml:space="preserve">  GIRA fruit s.r.o., velkoobchod ovocem a zeleninou   </t>
    </r>
    <r>
      <rPr>
        <u/>
        <sz val="11"/>
        <color theme="10"/>
        <rFont val="Calibri"/>
        <family val="2"/>
        <charset val="238"/>
        <scheme val="minor"/>
      </rPr>
      <t>www.girafruit.cz</t>
    </r>
  </si>
  <si>
    <t>Děkujeme sponzorům za podporu!</t>
  </si>
  <si>
    <t>Zároveň děkujeme všem, kteří nám pomáhali s organizací letošního běhu.</t>
  </si>
  <si>
    <t>Tomáš Procházka</t>
  </si>
  <si>
    <t>15 °C, oblačno</t>
  </si>
  <si>
    <t>42. ročník běhu se uskutečnil opět v tradičním jarním termínu a přivítal hojnou účast běžců. Letošní populární "brambory" proběhly</t>
  </si>
  <si>
    <t>ve vynikající atmosféře a nabídly i kvalitní běžecké výkony. Sadbové i konzumní brambory opět poskytly</t>
  </si>
  <si>
    <t xml:space="preserve">- sadbové brambory odrůd ANTONIA a BELANA pro zájemce o pěstování brambor na zahrádce poskytla Europlant šlechtitelská spol. s r.o. </t>
  </si>
  <si>
    <t>Start:</t>
  </si>
  <si>
    <t>I. běh v 17.30, II. běh v 18.00</t>
  </si>
  <si>
    <t>VÝSLEDKOVÁ LISTINA</t>
  </si>
  <si>
    <t>Datum:</t>
  </si>
  <si>
    <t>Ročník:</t>
  </si>
  <si>
    <t>Délka trati:</t>
  </si>
  <si>
    <t>MUŽI</t>
  </si>
  <si>
    <t>Poř.</t>
  </si>
  <si>
    <t>Start. číslo</t>
  </si>
  <si>
    <t>Nar.</t>
  </si>
  <si>
    <t>Pohl.</t>
  </si>
  <si>
    <t>Kat.</t>
  </si>
  <si>
    <t>A</t>
  </si>
  <si>
    <t>B</t>
  </si>
  <si>
    <t>C</t>
  </si>
  <si>
    <t>D</t>
  </si>
  <si>
    <t>E</t>
  </si>
  <si>
    <t>F</t>
  </si>
  <si>
    <t>ŽENY</t>
  </si>
  <si>
    <t>Jarní běh Europlantu, 42. ročník</t>
  </si>
  <si>
    <t xml:space="preserve">  Výsledky 42. ročníku
   Jarního běhu Europlantu, 4.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</si>
</sst>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General"/>
    <numFmt numFmtId="165" formatCode="[$-405]d\.\ mmmm\ yyyy;@"/>
    <numFmt numFmtId="166" formatCode="#,##0&quot; m&quot;"/>
    <numFmt numFmtId="167" formatCode="&quot;do &quot;0"/>
    <numFmt numFmtId="168" formatCode="0&quot; +&quot;"/>
  </numFmts>
  <fonts count="2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Border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20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6" fillId="0" borderId="0" xfId="2" applyNumberFormat="1"/>
    <xf numFmtId="0" fontId="9" fillId="0" borderId="0" xfId="0" applyFont="1" applyAlignment="1">
      <alignment horizontal="center"/>
    </xf>
    <xf numFmtId="1" fontId="12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" fontId="14" fillId="0" borderId="0" xfId="0" applyNumberFormat="1" applyFont="1"/>
    <xf numFmtId="0" fontId="14" fillId="0" borderId="0" xfId="0" applyFont="1"/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4" fontId="8" fillId="0" borderId="0" xfId="0" applyNumberFormat="1" applyFont="1" applyAlignment="1">
      <alignment vertical="center"/>
    </xf>
    <xf numFmtId="1" fontId="15" fillId="0" borderId="0" xfId="0" applyNumberFormat="1" applyFont="1"/>
    <xf numFmtId="0" fontId="15" fillId="0" borderId="0" xfId="0" applyFont="1"/>
    <xf numFmtId="0" fontId="8" fillId="0" borderId="0" xfId="0" applyFont="1"/>
    <xf numFmtId="1" fontId="8" fillId="0" borderId="0" xfId="0" applyNumberFormat="1" applyFont="1"/>
    <xf numFmtId="1" fontId="17" fillId="0" borderId="0" xfId="0" applyNumberFormat="1" applyFont="1"/>
    <xf numFmtId="0" fontId="17" fillId="0" borderId="0" xfId="0" applyFont="1"/>
    <xf numFmtId="0" fontId="15" fillId="4" borderId="1" xfId="0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164" fontId="19" fillId="0" borderId="1" xfId="1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wrapText="1"/>
    </xf>
    <xf numFmtId="164" fontId="19" fillId="0" borderId="1" xfId="1" applyFont="1" applyBorder="1" applyAlignment="1">
      <alignment horizontal="right" vertical="center"/>
    </xf>
    <xf numFmtId="164" fontId="19" fillId="0" borderId="1" xfId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wrapText="1"/>
    </xf>
    <xf numFmtId="164" fontId="21" fillId="0" borderId="1" xfId="1" applyFont="1" applyBorder="1" applyAlignment="1">
      <alignment horizontal="right" vertical="center"/>
    </xf>
    <xf numFmtId="164" fontId="21" fillId="0" borderId="1" xfId="1" applyFont="1" applyBorder="1" applyAlignment="1">
      <alignment horizontal="left" vertical="center"/>
    </xf>
    <xf numFmtId="0" fontId="9" fillId="0" borderId="4" xfId="0" applyFont="1" applyBorder="1"/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2" fillId="0" borderId="7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164" fontId="21" fillId="0" borderId="14" xfId="1" applyFont="1" applyBorder="1" applyAlignment="1">
      <alignment horizontal="right" vertical="center"/>
    </xf>
    <xf numFmtId="164" fontId="21" fillId="0" borderId="14" xfId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9" fillId="0" borderId="14" xfId="0" applyFont="1" applyBorder="1"/>
    <xf numFmtId="0" fontId="9" fillId="0" borderId="15" xfId="0" applyFont="1" applyBorder="1"/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6" fillId="3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/>
    </xf>
    <xf numFmtId="165" fontId="8" fillId="0" borderId="0" xfId="0" applyNumberFormat="1" applyFont="1" applyAlignment="1" applyProtection="1">
      <alignment horizontal="left" vertical="center"/>
      <protection locked="0"/>
    </xf>
    <xf numFmtId="166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</cellXfs>
  <cellStyles count="3">
    <cellStyle name="Excel Built-in Normal 1" xfId="1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1645920</xdr:colOff>
      <xdr:row>1</xdr:row>
      <xdr:rowOff>464820</xdr:rowOff>
    </xdr:from>
    <xdr:to>
      <xdr:col>7</xdr:col>
      <xdr:colOff>701040</xdr:colOff>
      <xdr:row>2</xdr:row>
      <xdr:rowOff>434340</xdr:rowOff>
    </xdr:to>
    <xdr:pic>
      <xdr:nvPicPr>
        <xdr:cNvPr id="3" name="Obrázek 2" descr="Obsah obrázku text, klipart&#10;&#10;Popis byl vytvořen automaticky">
          <a:extLst>
            <a:ext uri="{FF2B5EF4-FFF2-40B4-BE49-F238E27FC236}">
              <a16:creationId xmlns:a16="http://schemas.microsoft.com/office/drawing/2014/main" xmlns="" id="{CC3C15EC-40C6-472B-B2E8-3B5AC9788E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580" y="1127760"/>
          <a:ext cx="1699260" cy="6324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243840</xdr:rowOff>
    </xdr:from>
    <xdr:to>
      <xdr:col>2</xdr:col>
      <xdr:colOff>1135380</xdr:colOff>
      <xdr:row>2</xdr:row>
      <xdr:rowOff>588818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303727B3-250F-3F5C-5470-30185545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"/>
          <a:ext cx="2468880" cy="1670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irafrui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5"/>
  <sheetViews>
    <sheetView tabSelected="1" workbookViewId="0">
      <selection activeCell="A2" sqref="A2:H2"/>
    </sheetView>
  </sheetViews>
  <sheetFormatPr defaultColWidth="24" defaultRowHeight="18.75" x14ac:dyDescent="0.3"/>
  <cols>
    <col min="1" max="1" width="11.140625" style="1" customWidth="1"/>
    <col min="2" max="2" width="8.28515625" style="1" customWidth="1"/>
    <col min="3" max="3" width="19.140625" style="1" customWidth="1"/>
    <col min="4" max="4" width="13.7109375" style="1" bestFit="1" customWidth="1"/>
    <col min="5" max="5" width="19.28515625" style="1" bestFit="1" customWidth="1"/>
    <col min="6" max="6" width="27.85546875" style="1" bestFit="1" customWidth="1"/>
    <col min="7" max="7" width="10.7109375" style="1" customWidth="1"/>
    <col min="8" max="8" width="11.7109375" style="1" customWidth="1"/>
    <col min="9" max="9" width="22.5703125" style="1" bestFit="1" customWidth="1"/>
    <col min="10" max="16384" width="24" style="1"/>
  </cols>
  <sheetData>
    <row r="1" spans="1:10" ht="52.15" customHeight="1" x14ac:dyDescent="0.3">
      <c r="B1" s="5"/>
      <c r="C1" s="5"/>
      <c r="D1" s="5"/>
      <c r="E1" s="5"/>
      <c r="F1" s="5"/>
      <c r="G1" s="5"/>
      <c r="H1" s="5"/>
      <c r="I1" s="5"/>
    </row>
    <row r="2" spans="1:10" ht="52.15" customHeight="1" x14ac:dyDescent="0.35">
      <c r="A2" s="83" t="s">
        <v>346</v>
      </c>
      <c r="B2" s="83"/>
      <c r="C2" s="83"/>
      <c r="D2" s="83"/>
      <c r="E2" s="83"/>
      <c r="F2" s="83"/>
      <c r="G2" s="83"/>
      <c r="H2" s="83"/>
      <c r="I2" s="5"/>
    </row>
    <row r="3" spans="1:10" ht="52.15" customHeight="1" x14ac:dyDescent="0.3">
      <c r="A3" s="6"/>
      <c r="B3" s="6"/>
      <c r="C3" s="6"/>
      <c r="D3" s="6"/>
      <c r="E3" s="6"/>
      <c r="F3" s="6"/>
      <c r="G3" s="6"/>
      <c r="H3" s="5"/>
      <c r="I3" s="5"/>
    </row>
    <row r="4" spans="1:10" ht="24" customHeight="1" x14ac:dyDescent="0.3">
      <c r="A4" s="8" t="s">
        <v>302</v>
      </c>
      <c r="B4" s="8"/>
      <c r="C4" s="9" t="s">
        <v>303</v>
      </c>
      <c r="D4" s="10"/>
      <c r="E4" s="7"/>
      <c r="F4" s="7"/>
      <c r="G4" s="7"/>
      <c r="H4" s="7"/>
      <c r="I4" s="7"/>
      <c r="J4" s="2"/>
    </row>
    <row r="5" spans="1:10" x14ac:dyDescent="0.3">
      <c r="A5" s="9" t="s">
        <v>304</v>
      </c>
      <c r="B5" s="11"/>
      <c r="C5" s="9" t="s">
        <v>322</v>
      </c>
      <c r="D5" s="10" t="s">
        <v>305</v>
      </c>
      <c r="E5" s="11" t="s">
        <v>306</v>
      </c>
      <c r="F5" s="7" t="s">
        <v>307</v>
      </c>
      <c r="G5" s="12">
        <v>0.59305555555555556</v>
      </c>
      <c r="H5" s="7">
        <v>2019</v>
      </c>
      <c r="I5" s="11"/>
      <c r="J5" s="2"/>
    </row>
    <row r="6" spans="1:10" x14ac:dyDescent="0.3">
      <c r="A6" s="9" t="s">
        <v>308</v>
      </c>
      <c r="B6" s="9"/>
      <c r="C6" s="9" t="s">
        <v>309</v>
      </c>
      <c r="D6" s="10" t="s">
        <v>310</v>
      </c>
      <c r="E6" s="11" t="s">
        <v>311</v>
      </c>
      <c r="F6" s="7" t="s">
        <v>312</v>
      </c>
      <c r="G6" s="12">
        <v>0.7104166666666667</v>
      </c>
      <c r="H6" s="7">
        <v>2017</v>
      </c>
      <c r="I6" s="11"/>
      <c r="J6" s="2"/>
    </row>
    <row r="7" spans="1:10" x14ac:dyDescent="0.3">
      <c r="A7" s="9" t="s">
        <v>326</v>
      </c>
      <c r="B7" s="9"/>
      <c r="C7" s="9" t="s">
        <v>327</v>
      </c>
      <c r="D7" s="10"/>
      <c r="E7" s="11"/>
      <c r="F7" s="7"/>
      <c r="G7" s="12"/>
      <c r="H7" s="7"/>
      <c r="I7" s="11"/>
      <c r="J7" s="2"/>
    </row>
    <row r="8" spans="1:10" x14ac:dyDescent="0.3">
      <c r="A8" s="9"/>
      <c r="B8" s="9"/>
      <c r="C8" s="9"/>
      <c r="D8" s="10"/>
      <c r="E8" s="11"/>
      <c r="F8" s="7"/>
      <c r="G8" s="12"/>
      <c r="H8" s="7"/>
      <c r="I8" s="11"/>
      <c r="J8" s="2"/>
    </row>
    <row r="9" spans="1:10" x14ac:dyDescent="0.3">
      <c r="A9" s="9" t="s">
        <v>323</v>
      </c>
      <c r="B9" s="9"/>
      <c r="C9" s="9"/>
      <c r="D9" s="10"/>
      <c r="E9" s="11"/>
      <c r="F9" s="7"/>
      <c r="G9" s="12"/>
      <c r="H9" s="7"/>
      <c r="I9" s="11"/>
      <c r="J9" s="2"/>
    </row>
    <row r="10" spans="1:10" x14ac:dyDescent="0.3">
      <c r="A10" s="9" t="s">
        <v>324</v>
      </c>
      <c r="B10"/>
      <c r="C10"/>
      <c r="D10"/>
      <c r="E10" s="13"/>
      <c r="F10"/>
      <c r="G10"/>
      <c r="H10"/>
      <c r="I10"/>
      <c r="J10" s="2"/>
    </row>
    <row r="11" spans="1:10" x14ac:dyDescent="0.3">
      <c r="A11" s="9" t="s">
        <v>313</v>
      </c>
      <c r="B11"/>
      <c r="C11"/>
      <c r="D11"/>
      <c r="E11" s="13"/>
      <c r="F11"/>
      <c r="G11"/>
      <c r="H11"/>
      <c r="I11"/>
      <c r="J11" s="2"/>
    </row>
    <row r="12" spans="1:10" x14ac:dyDescent="0.3">
      <c r="A12" s="9" t="s">
        <v>314</v>
      </c>
      <c r="B12"/>
      <c r="C12"/>
      <c r="D12"/>
      <c r="E12" s="13"/>
      <c r="F12"/>
      <c r="G12"/>
      <c r="H12"/>
      <c r="I12"/>
      <c r="J12" s="2"/>
    </row>
    <row r="13" spans="1:10" x14ac:dyDescent="0.3">
      <c r="A13" s="9" t="s">
        <v>315</v>
      </c>
      <c r="B13"/>
      <c r="C13"/>
      <c r="D13"/>
      <c r="E13" s="13"/>
      <c r="F13"/>
      <c r="G13"/>
      <c r="H13"/>
      <c r="I13"/>
      <c r="J13" s="2"/>
    </row>
    <row r="14" spans="1:10" x14ac:dyDescent="0.3">
      <c r="A14" s="9"/>
      <c r="B14" s="9"/>
      <c r="C14" s="9"/>
      <c r="D14" s="10"/>
      <c r="E14" s="11"/>
      <c r="F14" s="7"/>
      <c r="G14" s="12"/>
      <c r="H14" s="7"/>
      <c r="I14" s="11"/>
      <c r="J14" s="2"/>
    </row>
    <row r="15" spans="1:10" x14ac:dyDescent="0.3">
      <c r="A15" s="9"/>
      <c r="B15" s="9"/>
      <c r="C15" s="9"/>
      <c r="D15" s="10"/>
      <c r="E15" s="11"/>
      <c r="F15" s="7"/>
      <c r="G15" s="12"/>
      <c r="H15" s="7"/>
      <c r="I15" s="11"/>
      <c r="J15" s="2"/>
    </row>
    <row r="16" spans="1:10" x14ac:dyDescent="0.3">
      <c r="A16" s="82" t="s">
        <v>316</v>
      </c>
      <c r="B16" s="82"/>
      <c r="C16" s="82"/>
      <c r="D16" s="82"/>
      <c r="E16" s="82"/>
      <c r="F16" s="82"/>
      <c r="G16" s="82"/>
      <c r="H16" s="82"/>
      <c r="I16" s="82"/>
      <c r="J16" s="2"/>
    </row>
    <row r="17" spans="1:10" x14ac:dyDescent="0.3">
      <c r="A17" s="14" t="s">
        <v>317</v>
      </c>
      <c r="B17" s="15"/>
      <c r="C17" s="15"/>
      <c r="D17" s="15"/>
      <c r="E17" s="16"/>
      <c r="F17" s="15"/>
      <c r="G17" s="15"/>
      <c r="H17" s="15"/>
      <c r="I17" s="15"/>
      <c r="J17" s="2"/>
    </row>
    <row r="18" spans="1:10" x14ac:dyDescent="0.3">
      <c r="A18" s="17" t="s">
        <v>318</v>
      </c>
      <c r="B18" s="15"/>
      <c r="C18" s="15"/>
      <c r="D18" s="15"/>
      <c r="E18" s="16"/>
      <c r="F18" s="15"/>
      <c r="G18" s="15"/>
      <c r="H18" s="15"/>
      <c r="I18" s="15"/>
      <c r="J18" s="2"/>
    </row>
    <row r="19" spans="1:10" x14ac:dyDescent="0.3">
      <c r="A19" s="14" t="s">
        <v>325</v>
      </c>
      <c r="B19" s="15"/>
      <c r="C19" s="15"/>
      <c r="D19" s="15"/>
      <c r="E19" s="16"/>
      <c r="F19" s="15"/>
      <c r="G19" s="15"/>
      <c r="H19" s="15"/>
      <c r="I19" s="15"/>
      <c r="J19" s="2"/>
    </row>
    <row r="20" spans="1:10" x14ac:dyDescent="0.3">
      <c r="A20" s="10"/>
      <c r="B20" s="15"/>
      <c r="C20" s="15"/>
      <c r="D20" s="15"/>
      <c r="E20" s="16"/>
      <c r="F20" s="15"/>
      <c r="G20" s="15"/>
      <c r="H20" s="15"/>
      <c r="I20" s="15"/>
      <c r="J20" s="2"/>
    </row>
    <row r="21" spans="1:10" x14ac:dyDescent="0.3">
      <c r="A21" s="10" t="s">
        <v>319</v>
      </c>
      <c r="B21" s="15"/>
      <c r="C21" s="15"/>
      <c r="D21" s="15"/>
      <c r="E21" s="16"/>
      <c r="F21" s="15"/>
      <c r="G21" s="15"/>
      <c r="H21" s="15"/>
      <c r="I21" s="15"/>
      <c r="J21" s="2"/>
    </row>
    <row r="22" spans="1:10" x14ac:dyDescent="0.3">
      <c r="A22" s="10" t="s">
        <v>320</v>
      </c>
      <c r="B22" s="9"/>
      <c r="C22" s="9"/>
      <c r="D22" s="10"/>
      <c r="E22" s="11"/>
      <c r="F22" s="7"/>
      <c r="G22" s="12"/>
      <c r="H22" s="7"/>
      <c r="I22" s="11"/>
      <c r="J22" s="2"/>
    </row>
    <row r="23" spans="1:10" x14ac:dyDescent="0.3">
      <c r="A23" s="10"/>
      <c r="B23" s="9"/>
      <c r="C23" s="9"/>
      <c r="D23" s="10"/>
      <c r="E23" s="11"/>
      <c r="F23" s="11" t="s">
        <v>321</v>
      </c>
      <c r="G23" s="12"/>
      <c r="H23" s="7"/>
      <c r="I23" s="11"/>
      <c r="J23" s="2"/>
    </row>
    <row r="24" spans="1:10" x14ac:dyDescent="0.3">
      <c r="A24" s="18"/>
      <c r="B24" s="18"/>
      <c r="C24" s="10"/>
      <c r="D24" s="10"/>
      <c r="E24" s="18"/>
      <c r="F24" s="18"/>
      <c r="G24" s="10"/>
      <c r="H24" s="10"/>
      <c r="I24" s="10"/>
      <c r="J24" s="2"/>
    </row>
    <row r="25" spans="1:10" ht="19.5" thickBot="1" x14ac:dyDescent="0.35">
      <c r="J25" s="2"/>
    </row>
    <row r="26" spans="1:10" ht="19.5" thickBot="1" x14ac:dyDescent="0.35">
      <c r="A26" s="68" t="s">
        <v>107</v>
      </c>
      <c r="B26" s="69" t="s">
        <v>104</v>
      </c>
      <c r="C26" s="69" t="s">
        <v>1</v>
      </c>
      <c r="D26" s="69" t="s">
        <v>0</v>
      </c>
      <c r="E26" s="69" t="s">
        <v>105</v>
      </c>
      <c r="F26" s="70" t="s">
        <v>2</v>
      </c>
      <c r="G26" s="69" t="s">
        <v>299</v>
      </c>
      <c r="H26" s="69" t="s">
        <v>300</v>
      </c>
      <c r="I26" s="71" t="s">
        <v>293</v>
      </c>
      <c r="J26" s="2"/>
    </row>
    <row r="27" spans="1:10" x14ac:dyDescent="0.3">
      <c r="A27" s="72" t="s">
        <v>134</v>
      </c>
      <c r="B27" s="64">
        <v>15</v>
      </c>
      <c r="C27" s="65" t="s">
        <v>221</v>
      </c>
      <c r="D27" s="65" t="s">
        <v>222</v>
      </c>
      <c r="E27" s="66">
        <v>1994</v>
      </c>
      <c r="F27" s="67" t="s">
        <v>207</v>
      </c>
      <c r="G27" s="63">
        <v>15</v>
      </c>
      <c r="H27" s="63">
        <v>34</v>
      </c>
      <c r="I27" s="73" t="s">
        <v>291</v>
      </c>
      <c r="J27" s="2"/>
    </row>
    <row r="28" spans="1:10" x14ac:dyDescent="0.3">
      <c r="A28" s="74" t="s">
        <v>135</v>
      </c>
      <c r="B28" s="60">
        <v>164</v>
      </c>
      <c r="C28" s="54" t="s">
        <v>4</v>
      </c>
      <c r="D28" s="54" t="s">
        <v>54</v>
      </c>
      <c r="E28" s="60">
        <v>1982</v>
      </c>
      <c r="F28" s="54" t="s">
        <v>8</v>
      </c>
      <c r="G28" s="55">
        <v>16</v>
      </c>
      <c r="H28" s="55">
        <v>14</v>
      </c>
      <c r="I28" s="75" t="s">
        <v>291</v>
      </c>
      <c r="J28" s="2"/>
    </row>
    <row r="29" spans="1:10" x14ac:dyDescent="0.3">
      <c r="A29" s="74" t="s">
        <v>136</v>
      </c>
      <c r="B29" s="54">
        <v>26</v>
      </c>
      <c r="C29" s="54" t="s">
        <v>62</v>
      </c>
      <c r="D29" s="54" t="s">
        <v>61</v>
      </c>
      <c r="E29" s="60">
        <v>2002</v>
      </c>
      <c r="F29" s="54" t="s">
        <v>63</v>
      </c>
      <c r="G29" s="55">
        <v>16</v>
      </c>
      <c r="H29" s="55">
        <v>33</v>
      </c>
      <c r="I29" s="75" t="s">
        <v>291</v>
      </c>
      <c r="J29" s="2"/>
    </row>
    <row r="30" spans="1:10" x14ac:dyDescent="0.3">
      <c r="A30" s="74" t="s">
        <v>137</v>
      </c>
      <c r="B30" s="54">
        <v>27</v>
      </c>
      <c r="C30" s="54" t="s">
        <v>95</v>
      </c>
      <c r="D30" s="54" t="s">
        <v>94</v>
      </c>
      <c r="E30" s="60">
        <v>2000</v>
      </c>
      <c r="F30" s="54" t="s">
        <v>96</v>
      </c>
      <c r="G30" s="55">
        <v>17</v>
      </c>
      <c r="H30" s="55">
        <v>28</v>
      </c>
      <c r="I30" s="75" t="s">
        <v>291</v>
      </c>
      <c r="J30" s="2"/>
    </row>
    <row r="31" spans="1:10" x14ac:dyDescent="0.3">
      <c r="A31" s="74" t="s">
        <v>138</v>
      </c>
      <c r="B31" s="61">
        <v>166</v>
      </c>
      <c r="C31" s="62" t="s">
        <v>116</v>
      </c>
      <c r="D31" s="62" t="s">
        <v>9</v>
      </c>
      <c r="E31" s="61">
        <v>1982</v>
      </c>
      <c r="F31" s="59" t="s">
        <v>8</v>
      </c>
      <c r="G31" s="55">
        <v>17</v>
      </c>
      <c r="H31" s="55">
        <v>56</v>
      </c>
      <c r="I31" s="75" t="s">
        <v>291</v>
      </c>
      <c r="J31" s="2"/>
    </row>
    <row r="32" spans="1:10" x14ac:dyDescent="0.3">
      <c r="A32" s="74" t="s">
        <v>139</v>
      </c>
      <c r="B32" s="54">
        <v>12</v>
      </c>
      <c r="C32" s="54" t="s">
        <v>16</v>
      </c>
      <c r="D32" s="54" t="s">
        <v>15</v>
      </c>
      <c r="E32" s="60">
        <v>1980</v>
      </c>
      <c r="F32" s="54" t="s">
        <v>17</v>
      </c>
      <c r="G32" s="55">
        <v>18</v>
      </c>
      <c r="H32" s="55">
        <v>13</v>
      </c>
      <c r="I32" s="75" t="s">
        <v>291</v>
      </c>
      <c r="J32" s="2"/>
    </row>
    <row r="33" spans="1:10" x14ac:dyDescent="0.3">
      <c r="A33" s="74" t="s">
        <v>140</v>
      </c>
      <c r="B33" s="56">
        <v>40</v>
      </c>
      <c r="C33" s="57" t="s">
        <v>257</v>
      </c>
      <c r="D33" s="57" t="s">
        <v>258</v>
      </c>
      <c r="E33" s="58">
        <v>2004</v>
      </c>
      <c r="F33" s="59" t="s">
        <v>259</v>
      </c>
      <c r="G33" s="55">
        <v>18</v>
      </c>
      <c r="H33" s="55">
        <v>17</v>
      </c>
      <c r="I33" s="75" t="s">
        <v>291</v>
      </c>
      <c r="J33" s="2"/>
    </row>
    <row r="34" spans="1:10" x14ac:dyDescent="0.3">
      <c r="A34" s="74" t="s">
        <v>141</v>
      </c>
      <c r="B34" s="54">
        <v>17</v>
      </c>
      <c r="C34" s="54" t="s">
        <v>65</v>
      </c>
      <c r="D34" s="54" t="s">
        <v>64</v>
      </c>
      <c r="E34" s="60">
        <v>1999</v>
      </c>
      <c r="F34" s="54" t="s">
        <v>66</v>
      </c>
      <c r="G34" s="55">
        <v>18</v>
      </c>
      <c r="H34" s="55">
        <v>26</v>
      </c>
      <c r="I34" s="75" t="s">
        <v>291</v>
      </c>
      <c r="J34" s="2"/>
    </row>
    <row r="35" spans="1:10" x14ac:dyDescent="0.3">
      <c r="A35" s="74" t="s">
        <v>142</v>
      </c>
      <c r="B35" s="54">
        <v>28</v>
      </c>
      <c r="C35" s="54" t="s">
        <v>25</v>
      </c>
      <c r="D35" s="54" t="s">
        <v>24</v>
      </c>
      <c r="E35" s="60">
        <v>1980</v>
      </c>
      <c r="F35" s="54" t="s">
        <v>26</v>
      </c>
      <c r="G35" s="55">
        <v>18</v>
      </c>
      <c r="H35" s="55">
        <v>46</v>
      </c>
      <c r="I35" s="75" t="s">
        <v>291</v>
      </c>
      <c r="J35" s="2"/>
    </row>
    <row r="36" spans="1:10" x14ac:dyDescent="0.3">
      <c r="A36" s="74" t="s">
        <v>143</v>
      </c>
      <c r="B36" s="60">
        <v>184</v>
      </c>
      <c r="C36" s="54" t="s">
        <v>46</v>
      </c>
      <c r="D36" s="54" t="s">
        <v>6</v>
      </c>
      <c r="E36" s="60">
        <v>1959</v>
      </c>
      <c r="F36" s="54" t="s">
        <v>8</v>
      </c>
      <c r="G36" s="55">
        <v>18</v>
      </c>
      <c r="H36" s="55">
        <v>48</v>
      </c>
      <c r="I36" s="75" t="s">
        <v>291</v>
      </c>
      <c r="J36" s="2"/>
    </row>
    <row r="37" spans="1:10" x14ac:dyDescent="0.3">
      <c r="A37" s="74" t="s">
        <v>144</v>
      </c>
      <c r="B37" s="56">
        <v>55</v>
      </c>
      <c r="C37" s="57" t="s">
        <v>282</v>
      </c>
      <c r="D37" s="57" t="s">
        <v>15</v>
      </c>
      <c r="E37" s="58">
        <v>1989</v>
      </c>
      <c r="F37" s="59" t="s">
        <v>283</v>
      </c>
      <c r="G37" s="55">
        <v>19</v>
      </c>
      <c r="H37" s="55">
        <v>41</v>
      </c>
      <c r="I37" s="75" t="s">
        <v>291</v>
      </c>
      <c r="J37" s="2"/>
    </row>
    <row r="38" spans="1:10" x14ac:dyDescent="0.3">
      <c r="A38" s="74" t="s">
        <v>145</v>
      </c>
      <c r="B38" s="61">
        <v>173</v>
      </c>
      <c r="C38" s="62" t="s">
        <v>120</v>
      </c>
      <c r="D38" s="62" t="s">
        <v>121</v>
      </c>
      <c r="E38" s="61">
        <v>1993</v>
      </c>
      <c r="F38" s="59" t="s">
        <v>8</v>
      </c>
      <c r="G38" s="55">
        <v>19</v>
      </c>
      <c r="H38" s="55">
        <v>45</v>
      </c>
      <c r="I38" s="75" t="s">
        <v>291</v>
      </c>
      <c r="J38" s="2"/>
    </row>
    <row r="39" spans="1:10" x14ac:dyDescent="0.3">
      <c r="A39" s="74" t="s">
        <v>146</v>
      </c>
      <c r="B39" s="60">
        <v>144</v>
      </c>
      <c r="C39" s="54" t="s">
        <v>78</v>
      </c>
      <c r="D39" s="54" t="s">
        <v>15</v>
      </c>
      <c r="E39" s="60">
        <v>1979</v>
      </c>
      <c r="F39" s="54" t="s">
        <v>8</v>
      </c>
      <c r="G39" s="55">
        <v>19</v>
      </c>
      <c r="H39" s="55">
        <v>49</v>
      </c>
      <c r="I39" s="75" t="s">
        <v>291</v>
      </c>
      <c r="J39" s="2"/>
    </row>
    <row r="40" spans="1:10" x14ac:dyDescent="0.3">
      <c r="A40" s="74" t="s">
        <v>147</v>
      </c>
      <c r="B40" s="56">
        <v>30</v>
      </c>
      <c r="C40" s="57" t="s">
        <v>244</v>
      </c>
      <c r="D40" s="57" t="s">
        <v>24</v>
      </c>
      <c r="E40" s="58">
        <v>1981</v>
      </c>
      <c r="F40" s="59" t="s">
        <v>26</v>
      </c>
      <c r="G40" s="55">
        <v>20</v>
      </c>
      <c r="H40" s="55">
        <v>4</v>
      </c>
      <c r="I40" s="75" t="s">
        <v>291</v>
      </c>
      <c r="J40" s="2"/>
    </row>
    <row r="41" spans="1:10" x14ac:dyDescent="0.3">
      <c r="A41" s="74" t="s">
        <v>148</v>
      </c>
      <c r="B41" s="56">
        <v>11</v>
      </c>
      <c r="C41" s="57" t="s">
        <v>213</v>
      </c>
      <c r="D41" s="57" t="s">
        <v>35</v>
      </c>
      <c r="E41" s="58">
        <v>1995</v>
      </c>
      <c r="F41" s="59" t="s">
        <v>214</v>
      </c>
      <c r="G41" s="55">
        <v>20</v>
      </c>
      <c r="H41" s="55">
        <v>14</v>
      </c>
      <c r="I41" s="75" t="s">
        <v>291</v>
      </c>
      <c r="J41" s="2"/>
    </row>
    <row r="42" spans="1:10" x14ac:dyDescent="0.3">
      <c r="A42" s="74" t="s">
        <v>149</v>
      </c>
      <c r="B42" s="60">
        <v>142</v>
      </c>
      <c r="C42" s="54" t="s">
        <v>4</v>
      </c>
      <c r="D42" s="54" t="s">
        <v>3</v>
      </c>
      <c r="E42" s="60">
        <v>1979</v>
      </c>
      <c r="F42" s="54" t="s">
        <v>5</v>
      </c>
      <c r="G42" s="55">
        <v>20</v>
      </c>
      <c r="H42" s="55">
        <v>39</v>
      </c>
      <c r="I42" s="75" t="s">
        <v>291</v>
      </c>
      <c r="J42" s="2"/>
    </row>
    <row r="43" spans="1:10" x14ac:dyDescent="0.3">
      <c r="A43" s="74" t="s">
        <v>150</v>
      </c>
      <c r="B43" s="56">
        <v>5</v>
      </c>
      <c r="C43" s="57" t="s">
        <v>206</v>
      </c>
      <c r="D43" s="57" t="s">
        <v>111</v>
      </c>
      <c r="E43" s="58">
        <v>1963</v>
      </c>
      <c r="F43" s="59" t="s">
        <v>207</v>
      </c>
      <c r="G43" s="55">
        <v>20</v>
      </c>
      <c r="H43" s="55">
        <v>44</v>
      </c>
      <c r="I43" s="75" t="s">
        <v>291</v>
      </c>
      <c r="J43" s="2"/>
    </row>
    <row r="44" spans="1:10" x14ac:dyDescent="0.3">
      <c r="A44" s="74" t="s">
        <v>151</v>
      </c>
      <c r="B44" s="54">
        <v>48</v>
      </c>
      <c r="C44" s="54" t="s">
        <v>51</v>
      </c>
      <c r="D44" s="54" t="s">
        <v>15</v>
      </c>
      <c r="E44" s="60">
        <v>1996</v>
      </c>
      <c r="F44" s="54" t="s">
        <v>50</v>
      </c>
      <c r="G44" s="55">
        <v>20</v>
      </c>
      <c r="H44" s="55">
        <v>53</v>
      </c>
      <c r="I44" s="75" t="s">
        <v>291</v>
      </c>
      <c r="J44" s="2"/>
    </row>
    <row r="45" spans="1:10" x14ac:dyDescent="0.3">
      <c r="A45" s="74" t="s">
        <v>152</v>
      </c>
      <c r="B45" s="56">
        <v>51</v>
      </c>
      <c r="C45" s="57" t="s">
        <v>277</v>
      </c>
      <c r="D45" s="57" t="s">
        <v>9</v>
      </c>
      <c r="E45" s="58">
        <v>1987</v>
      </c>
      <c r="F45" s="59" t="s">
        <v>278</v>
      </c>
      <c r="G45" s="55">
        <v>20</v>
      </c>
      <c r="H45" s="55">
        <v>54</v>
      </c>
      <c r="I45" s="75" t="s">
        <v>291</v>
      </c>
      <c r="J45" s="2"/>
    </row>
    <row r="46" spans="1:10" x14ac:dyDescent="0.3">
      <c r="A46" s="74" t="s">
        <v>153</v>
      </c>
      <c r="B46" s="60">
        <v>179</v>
      </c>
      <c r="C46" s="54" t="s">
        <v>77</v>
      </c>
      <c r="D46" s="54" t="s">
        <v>76</v>
      </c>
      <c r="E46" s="60">
        <v>1965</v>
      </c>
      <c r="F46" s="54" t="s">
        <v>8</v>
      </c>
      <c r="G46" s="55">
        <v>20</v>
      </c>
      <c r="H46" s="55">
        <v>57</v>
      </c>
      <c r="I46" s="75" t="s">
        <v>291</v>
      </c>
      <c r="J46" s="2"/>
    </row>
    <row r="47" spans="1:10" x14ac:dyDescent="0.3">
      <c r="A47" s="74" t="s">
        <v>154</v>
      </c>
      <c r="B47" s="56">
        <v>38</v>
      </c>
      <c r="C47" s="57" t="s">
        <v>252</v>
      </c>
      <c r="D47" s="57" t="s">
        <v>86</v>
      </c>
      <c r="E47" s="58">
        <v>1997</v>
      </c>
      <c r="F47" s="59" t="s">
        <v>220</v>
      </c>
      <c r="G47" s="55">
        <v>21</v>
      </c>
      <c r="H47" s="55">
        <v>12</v>
      </c>
      <c r="I47" s="75" t="s">
        <v>291</v>
      </c>
      <c r="J47" s="2"/>
    </row>
    <row r="48" spans="1:10" x14ac:dyDescent="0.3">
      <c r="A48" s="74" t="s">
        <v>155</v>
      </c>
      <c r="B48" s="56">
        <v>43</v>
      </c>
      <c r="C48" s="57" t="s">
        <v>55</v>
      </c>
      <c r="D48" s="57" t="s">
        <v>109</v>
      </c>
      <c r="E48" s="58">
        <v>1970</v>
      </c>
      <c r="F48" s="59" t="s">
        <v>263</v>
      </c>
      <c r="G48" s="55">
        <v>21</v>
      </c>
      <c r="H48" s="55">
        <v>29</v>
      </c>
      <c r="I48" s="75" t="s">
        <v>291</v>
      </c>
      <c r="J48" s="2"/>
    </row>
    <row r="49" spans="1:10" x14ac:dyDescent="0.3">
      <c r="A49" s="74" t="s">
        <v>156</v>
      </c>
      <c r="B49" s="60">
        <v>124</v>
      </c>
      <c r="C49" s="54" t="s">
        <v>102</v>
      </c>
      <c r="D49" s="54" t="s">
        <v>101</v>
      </c>
      <c r="E49" s="60">
        <v>1960</v>
      </c>
      <c r="F49" s="54" t="s">
        <v>8</v>
      </c>
      <c r="G49" s="55">
        <v>21</v>
      </c>
      <c r="H49" s="55">
        <v>33</v>
      </c>
      <c r="I49" s="75" t="s">
        <v>291</v>
      </c>
      <c r="J49" s="2"/>
    </row>
    <row r="50" spans="1:10" x14ac:dyDescent="0.3">
      <c r="A50" s="74" t="s">
        <v>157</v>
      </c>
      <c r="B50" s="54">
        <v>47</v>
      </c>
      <c r="C50" s="54" t="s">
        <v>49</v>
      </c>
      <c r="D50" s="54" t="s">
        <v>15</v>
      </c>
      <c r="E50" s="60">
        <v>1973</v>
      </c>
      <c r="F50" s="54" t="s">
        <v>50</v>
      </c>
      <c r="G50" s="55">
        <v>21</v>
      </c>
      <c r="H50" s="55">
        <v>50</v>
      </c>
      <c r="I50" s="75" t="s">
        <v>291</v>
      </c>
      <c r="J50" s="2"/>
    </row>
    <row r="51" spans="1:10" x14ac:dyDescent="0.3">
      <c r="A51" s="74" t="s">
        <v>158</v>
      </c>
      <c r="B51" s="56">
        <v>50</v>
      </c>
      <c r="C51" s="57" t="s">
        <v>275</v>
      </c>
      <c r="D51" s="57" t="s">
        <v>21</v>
      </c>
      <c r="E51" s="58">
        <v>1966</v>
      </c>
      <c r="F51" s="59" t="s">
        <v>276</v>
      </c>
      <c r="G51" s="55">
        <v>21</v>
      </c>
      <c r="H51" s="55">
        <v>52</v>
      </c>
      <c r="I51" s="75" t="s">
        <v>291</v>
      </c>
      <c r="J51" s="2"/>
    </row>
    <row r="52" spans="1:10" x14ac:dyDescent="0.3">
      <c r="A52" s="74" t="s">
        <v>159</v>
      </c>
      <c r="B52" s="54">
        <v>29</v>
      </c>
      <c r="C52" s="54" t="s">
        <v>82</v>
      </c>
      <c r="D52" s="54" t="s">
        <v>9</v>
      </c>
      <c r="E52" s="60">
        <v>1962</v>
      </c>
      <c r="F52" s="54" t="s">
        <v>83</v>
      </c>
      <c r="G52" s="55">
        <v>21</v>
      </c>
      <c r="H52" s="55">
        <v>59</v>
      </c>
      <c r="I52" s="75" t="s">
        <v>291</v>
      </c>
      <c r="J52" s="2"/>
    </row>
    <row r="53" spans="1:10" x14ac:dyDescent="0.3">
      <c r="A53" s="74" t="s">
        <v>160</v>
      </c>
      <c r="B53" s="54">
        <v>34</v>
      </c>
      <c r="C53" s="54" t="s">
        <v>37</v>
      </c>
      <c r="D53" s="54" t="s">
        <v>36</v>
      </c>
      <c r="E53" s="60">
        <v>1993</v>
      </c>
      <c r="F53" s="54" t="s">
        <v>38</v>
      </c>
      <c r="G53" s="55">
        <v>22</v>
      </c>
      <c r="H53" s="55">
        <v>3</v>
      </c>
      <c r="I53" s="75" t="s">
        <v>291</v>
      </c>
      <c r="J53" s="2"/>
    </row>
    <row r="54" spans="1:10" x14ac:dyDescent="0.3">
      <c r="A54" s="74" t="s">
        <v>161</v>
      </c>
      <c r="B54" s="60">
        <v>228</v>
      </c>
      <c r="C54" s="54" t="s">
        <v>69</v>
      </c>
      <c r="D54" s="54" t="s">
        <v>52</v>
      </c>
      <c r="E54" s="60">
        <v>1971</v>
      </c>
      <c r="F54" s="54" t="s">
        <v>5</v>
      </c>
      <c r="G54" s="55">
        <v>22</v>
      </c>
      <c r="H54" s="55">
        <v>13</v>
      </c>
      <c r="I54" s="75" t="s">
        <v>291</v>
      </c>
      <c r="J54" s="2"/>
    </row>
    <row r="55" spans="1:10" x14ac:dyDescent="0.3">
      <c r="A55" s="74" t="s">
        <v>162</v>
      </c>
      <c r="B55" s="60">
        <v>113</v>
      </c>
      <c r="C55" s="54" t="s">
        <v>47</v>
      </c>
      <c r="D55" s="54" t="s">
        <v>15</v>
      </c>
      <c r="E55" s="60">
        <v>1963</v>
      </c>
      <c r="F55" s="54" t="s">
        <v>23</v>
      </c>
      <c r="G55" s="55">
        <v>22</v>
      </c>
      <c r="H55" s="55">
        <v>14</v>
      </c>
      <c r="I55" s="75" t="s">
        <v>291</v>
      </c>
      <c r="J55" s="2"/>
    </row>
    <row r="56" spans="1:10" x14ac:dyDescent="0.3">
      <c r="A56" s="74" t="s">
        <v>163</v>
      </c>
      <c r="B56" s="61">
        <v>167</v>
      </c>
      <c r="C56" s="62" t="s">
        <v>117</v>
      </c>
      <c r="D56" s="62" t="s">
        <v>54</v>
      </c>
      <c r="E56" s="61">
        <v>1983</v>
      </c>
      <c r="F56" s="59" t="s">
        <v>8</v>
      </c>
      <c r="G56" s="55">
        <v>22</v>
      </c>
      <c r="H56" s="55">
        <v>27</v>
      </c>
      <c r="I56" s="75" t="s">
        <v>291</v>
      </c>
      <c r="J56" s="2"/>
    </row>
    <row r="57" spans="1:10" x14ac:dyDescent="0.3">
      <c r="A57" s="74" t="s">
        <v>164</v>
      </c>
      <c r="B57" s="56">
        <v>52</v>
      </c>
      <c r="C57" s="57" t="s">
        <v>279</v>
      </c>
      <c r="D57" s="57" t="s">
        <v>42</v>
      </c>
      <c r="E57" s="58">
        <v>1978</v>
      </c>
      <c r="F57" s="59" t="s">
        <v>278</v>
      </c>
      <c r="G57" s="55">
        <v>22</v>
      </c>
      <c r="H57" s="55">
        <v>39</v>
      </c>
      <c r="I57" s="75" t="s">
        <v>291</v>
      </c>
      <c r="J57" s="2"/>
    </row>
    <row r="58" spans="1:10" x14ac:dyDescent="0.3">
      <c r="A58" s="74" t="s">
        <v>165</v>
      </c>
      <c r="B58" s="54">
        <v>24</v>
      </c>
      <c r="C58" s="54" t="s">
        <v>19</v>
      </c>
      <c r="D58" s="54" t="s">
        <v>18</v>
      </c>
      <c r="E58" s="60">
        <v>1962</v>
      </c>
      <c r="F58" s="54" t="s">
        <v>20</v>
      </c>
      <c r="G58" s="55">
        <v>22</v>
      </c>
      <c r="H58" s="55">
        <v>40</v>
      </c>
      <c r="I58" s="75" t="s">
        <v>291</v>
      </c>
      <c r="J58" s="2"/>
    </row>
    <row r="59" spans="1:10" x14ac:dyDescent="0.3">
      <c r="A59" s="74" t="s">
        <v>166</v>
      </c>
      <c r="B59" s="54">
        <v>39</v>
      </c>
      <c r="C59" s="54" t="s">
        <v>97</v>
      </c>
      <c r="D59" s="54" t="s">
        <v>9</v>
      </c>
      <c r="E59" s="60">
        <v>1994</v>
      </c>
      <c r="F59" s="54" t="s">
        <v>98</v>
      </c>
      <c r="G59" s="55">
        <v>22</v>
      </c>
      <c r="H59" s="55">
        <v>41</v>
      </c>
      <c r="I59" s="75" t="s">
        <v>291</v>
      </c>
      <c r="J59" s="2"/>
    </row>
    <row r="60" spans="1:10" x14ac:dyDescent="0.3">
      <c r="A60" s="74" t="s">
        <v>167</v>
      </c>
      <c r="B60" s="56">
        <v>35</v>
      </c>
      <c r="C60" s="57" t="s">
        <v>248</v>
      </c>
      <c r="D60" s="57" t="s">
        <v>249</v>
      </c>
      <c r="E60" s="58">
        <v>1994</v>
      </c>
      <c r="F60" s="59" t="s">
        <v>250</v>
      </c>
      <c r="G60" s="55">
        <v>22</v>
      </c>
      <c r="H60" s="55">
        <v>42</v>
      </c>
      <c r="I60" s="75" t="s">
        <v>291</v>
      </c>
      <c r="J60" s="2"/>
    </row>
    <row r="61" spans="1:10" x14ac:dyDescent="0.3">
      <c r="A61" s="74" t="s">
        <v>168</v>
      </c>
      <c r="B61" s="60">
        <v>185</v>
      </c>
      <c r="C61" s="54" t="s">
        <v>73</v>
      </c>
      <c r="D61" s="54" t="s">
        <v>72</v>
      </c>
      <c r="E61" s="60">
        <v>1991</v>
      </c>
      <c r="F61" s="54" t="s">
        <v>8</v>
      </c>
      <c r="G61" s="55">
        <v>22</v>
      </c>
      <c r="H61" s="55">
        <v>45</v>
      </c>
      <c r="I61" s="75" t="s">
        <v>291</v>
      </c>
      <c r="J61" s="2"/>
    </row>
    <row r="62" spans="1:10" x14ac:dyDescent="0.3">
      <c r="A62" s="74" t="s">
        <v>169</v>
      </c>
      <c r="B62" s="56">
        <v>42</v>
      </c>
      <c r="C62" s="57" t="s">
        <v>260</v>
      </c>
      <c r="D62" s="57" t="s">
        <v>261</v>
      </c>
      <c r="E62" s="58">
        <v>1973</v>
      </c>
      <c r="F62" s="59" t="s">
        <v>262</v>
      </c>
      <c r="G62" s="55">
        <v>22</v>
      </c>
      <c r="H62" s="55">
        <v>46</v>
      </c>
      <c r="I62" s="75" t="s">
        <v>291</v>
      </c>
      <c r="J62" s="2"/>
    </row>
    <row r="63" spans="1:10" x14ac:dyDescent="0.3">
      <c r="A63" s="74" t="s">
        <v>170</v>
      </c>
      <c r="B63" s="56">
        <v>54</v>
      </c>
      <c r="C63" s="57" t="s">
        <v>280</v>
      </c>
      <c r="D63" s="57" t="s">
        <v>15</v>
      </c>
      <c r="E63" s="58">
        <v>1999</v>
      </c>
      <c r="F63" s="59" t="s">
        <v>281</v>
      </c>
      <c r="G63" s="55">
        <v>22</v>
      </c>
      <c r="H63" s="55">
        <v>47</v>
      </c>
      <c r="I63" s="75" t="s">
        <v>291</v>
      </c>
      <c r="J63" s="2"/>
    </row>
    <row r="64" spans="1:10" x14ac:dyDescent="0.3">
      <c r="A64" s="74" t="s">
        <v>171</v>
      </c>
      <c r="B64" s="54">
        <v>19</v>
      </c>
      <c r="C64" s="54" t="s">
        <v>93</v>
      </c>
      <c r="D64" s="54" t="s">
        <v>92</v>
      </c>
      <c r="E64" s="60">
        <v>2001</v>
      </c>
      <c r="F64" s="54" t="s">
        <v>91</v>
      </c>
      <c r="G64" s="55">
        <v>22</v>
      </c>
      <c r="H64" s="55">
        <v>48</v>
      </c>
      <c r="I64" s="75" t="s">
        <v>291</v>
      </c>
      <c r="J64" s="2"/>
    </row>
    <row r="65" spans="1:10" x14ac:dyDescent="0.3">
      <c r="A65" s="74" t="s">
        <v>172</v>
      </c>
      <c r="B65" s="54">
        <v>20</v>
      </c>
      <c r="C65" s="54" t="s">
        <v>90</v>
      </c>
      <c r="D65" s="54" t="s">
        <v>89</v>
      </c>
      <c r="E65" s="60">
        <v>2004</v>
      </c>
      <c r="F65" s="54" t="s">
        <v>91</v>
      </c>
      <c r="G65" s="55">
        <v>22</v>
      </c>
      <c r="H65" s="55">
        <v>48</v>
      </c>
      <c r="I65" s="75" t="s">
        <v>291</v>
      </c>
      <c r="J65" s="2"/>
    </row>
    <row r="66" spans="1:10" x14ac:dyDescent="0.3">
      <c r="A66" s="74" t="s">
        <v>173</v>
      </c>
      <c r="B66" s="56">
        <v>56</v>
      </c>
      <c r="C66" s="57" t="s">
        <v>282</v>
      </c>
      <c r="D66" s="57" t="s">
        <v>42</v>
      </c>
      <c r="E66" s="58">
        <v>1987</v>
      </c>
      <c r="F66" s="59" t="s">
        <v>283</v>
      </c>
      <c r="G66" s="55">
        <v>23</v>
      </c>
      <c r="H66" s="55">
        <v>1</v>
      </c>
      <c r="I66" s="75" t="s">
        <v>291</v>
      </c>
      <c r="J66" s="2"/>
    </row>
    <row r="67" spans="1:10" x14ac:dyDescent="0.3">
      <c r="A67" s="74" t="s">
        <v>174</v>
      </c>
      <c r="B67" s="60">
        <v>174</v>
      </c>
      <c r="C67" s="54" t="s">
        <v>88</v>
      </c>
      <c r="D67" s="54" t="s">
        <v>74</v>
      </c>
      <c r="E67" s="60">
        <v>1968</v>
      </c>
      <c r="F67" s="54" t="s">
        <v>8</v>
      </c>
      <c r="G67" s="55">
        <v>23</v>
      </c>
      <c r="H67" s="55">
        <v>19</v>
      </c>
      <c r="I67" s="75" t="s">
        <v>291</v>
      </c>
      <c r="J67" s="2"/>
    </row>
    <row r="68" spans="1:10" x14ac:dyDescent="0.3">
      <c r="A68" s="74" t="s">
        <v>175</v>
      </c>
      <c r="B68" s="54">
        <v>22</v>
      </c>
      <c r="C68" s="54" t="s">
        <v>19</v>
      </c>
      <c r="D68" s="54" t="s">
        <v>21</v>
      </c>
      <c r="E68" s="60">
        <v>1964</v>
      </c>
      <c r="F68" s="54" t="s">
        <v>22</v>
      </c>
      <c r="G68" s="55">
        <v>23</v>
      </c>
      <c r="H68" s="55">
        <v>37</v>
      </c>
      <c r="I68" s="75" t="s">
        <v>291</v>
      </c>
      <c r="J68" s="2"/>
    </row>
    <row r="69" spans="1:10" x14ac:dyDescent="0.3">
      <c r="A69" s="74" t="s">
        <v>176</v>
      </c>
      <c r="B69" s="54">
        <v>49</v>
      </c>
      <c r="C69" s="54" t="s">
        <v>28</v>
      </c>
      <c r="D69" s="54" t="s">
        <v>27</v>
      </c>
      <c r="E69" s="60">
        <v>1977</v>
      </c>
      <c r="F69" s="54" t="s">
        <v>29</v>
      </c>
      <c r="G69" s="55">
        <v>23</v>
      </c>
      <c r="H69" s="55">
        <v>39</v>
      </c>
      <c r="I69" s="75" t="s">
        <v>291</v>
      </c>
      <c r="J69" s="2"/>
    </row>
    <row r="70" spans="1:10" x14ac:dyDescent="0.3">
      <c r="A70" s="74" t="s">
        <v>177</v>
      </c>
      <c r="B70" s="56">
        <v>2</v>
      </c>
      <c r="C70" s="57" t="s">
        <v>202</v>
      </c>
      <c r="D70" s="57" t="s">
        <v>203</v>
      </c>
      <c r="E70" s="58">
        <v>1981</v>
      </c>
      <c r="F70" s="59" t="s">
        <v>85</v>
      </c>
      <c r="G70" s="55">
        <v>23</v>
      </c>
      <c r="H70" s="55">
        <v>47</v>
      </c>
      <c r="I70" s="75" t="s">
        <v>291</v>
      </c>
      <c r="J70" s="2"/>
    </row>
    <row r="71" spans="1:10" x14ac:dyDescent="0.3">
      <c r="A71" s="74" t="s">
        <v>178</v>
      </c>
      <c r="B71" s="56">
        <v>53</v>
      </c>
      <c r="C71" s="57" t="s">
        <v>280</v>
      </c>
      <c r="D71" s="57" t="s">
        <v>54</v>
      </c>
      <c r="E71" s="58">
        <v>1962</v>
      </c>
      <c r="F71" s="59" t="s">
        <v>281</v>
      </c>
      <c r="G71" s="55">
        <v>23</v>
      </c>
      <c r="H71" s="55">
        <v>50</v>
      </c>
      <c r="I71" s="75" t="s">
        <v>291</v>
      </c>
      <c r="J71" s="2"/>
    </row>
    <row r="72" spans="1:10" x14ac:dyDescent="0.3">
      <c r="A72" s="74" t="s">
        <v>179</v>
      </c>
      <c r="B72" s="56">
        <v>221</v>
      </c>
      <c r="C72" s="57" t="s">
        <v>127</v>
      </c>
      <c r="D72" s="57" t="s">
        <v>128</v>
      </c>
      <c r="E72" s="58">
        <v>1960</v>
      </c>
      <c r="F72" s="59" t="s">
        <v>8</v>
      </c>
      <c r="G72" s="55">
        <v>23</v>
      </c>
      <c r="H72" s="55">
        <v>55</v>
      </c>
      <c r="I72" s="75" t="s">
        <v>291</v>
      </c>
      <c r="J72" s="2"/>
    </row>
    <row r="73" spans="1:10" x14ac:dyDescent="0.3">
      <c r="A73" s="74" t="s">
        <v>180</v>
      </c>
      <c r="B73" s="60">
        <v>232</v>
      </c>
      <c r="C73" s="54" t="s">
        <v>103</v>
      </c>
      <c r="D73" s="54" t="s">
        <v>35</v>
      </c>
      <c r="E73" s="60">
        <v>1973</v>
      </c>
      <c r="F73" s="54" t="s">
        <v>5</v>
      </c>
      <c r="G73" s="55">
        <v>24</v>
      </c>
      <c r="H73" s="55">
        <v>0</v>
      </c>
      <c r="I73" s="75" t="s">
        <v>291</v>
      </c>
      <c r="J73" s="2"/>
    </row>
    <row r="74" spans="1:10" x14ac:dyDescent="0.3">
      <c r="A74" s="74" t="s">
        <v>181</v>
      </c>
      <c r="B74" s="56">
        <v>9</v>
      </c>
      <c r="C74" s="57" t="s">
        <v>210</v>
      </c>
      <c r="D74" s="57" t="s">
        <v>74</v>
      </c>
      <c r="E74" s="58">
        <v>1962</v>
      </c>
      <c r="F74" s="59" t="s">
        <v>211</v>
      </c>
      <c r="G74" s="55">
        <v>24</v>
      </c>
      <c r="H74" s="55">
        <v>8</v>
      </c>
      <c r="I74" s="75" t="s">
        <v>291</v>
      </c>
      <c r="J74" s="2"/>
    </row>
    <row r="75" spans="1:10" x14ac:dyDescent="0.3">
      <c r="A75" s="74" t="s">
        <v>182</v>
      </c>
      <c r="B75" s="54">
        <v>7</v>
      </c>
      <c r="C75" s="54" t="s">
        <v>48</v>
      </c>
      <c r="D75" s="54" t="s">
        <v>24</v>
      </c>
      <c r="E75" s="60">
        <v>1994</v>
      </c>
      <c r="F75" s="54" t="s">
        <v>11</v>
      </c>
      <c r="G75" s="55">
        <v>24</v>
      </c>
      <c r="H75" s="55">
        <v>29</v>
      </c>
      <c r="I75" s="75" t="s">
        <v>292</v>
      </c>
      <c r="J75" s="2"/>
    </row>
    <row r="76" spans="1:10" x14ac:dyDescent="0.3">
      <c r="A76" s="74" t="s">
        <v>183</v>
      </c>
      <c r="B76" s="56">
        <v>25</v>
      </c>
      <c r="C76" s="57" t="s">
        <v>230</v>
      </c>
      <c r="D76" s="57" t="s">
        <v>52</v>
      </c>
      <c r="E76" s="58">
        <v>1970</v>
      </c>
      <c r="F76" s="59" t="s">
        <v>85</v>
      </c>
      <c r="G76" s="55">
        <v>24</v>
      </c>
      <c r="H76" s="55">
        <v>35</v>
      </c>
      <c r="I76" s="75" t="s">
        <v>291</v>
      </c>
      <c r="J76" s="2"/>
    </row>
    <row r="77" spans="1:10" x14ac:dyDescent="0.3">
      <c r="A77" s="74" t="s">
        <v>184</v>
      </c>
      <c r="B77" s="61">
        <v>176</v>
      </c>
      <c r="C77" s="62" t="s">
        <v>122</v>
      </c>
      <c r="D77" s="62" t="s">
        <v>123</v>
      </c>
      <c r="E77" s="61">
        <v>1964</v>
      </c>
      <c r="F77" s="59" t="s">
        <v>8</v>
      </c>
      <c r="G77" s="55">
        <v>24</v>
      </c>
      <c r="H77" s="55">
        <v>45</v>
      </c>
      <c r="I77" s="75" t="s">
        <v>291</v>
      </c>
      <c r="J77" s="2"/>
    </row>
    <row r="78" spans="1:10" x14ac:dyDescent="0.3">
      <c r="A78" s="74" t="s">
        <v>185</v>
      </c>
      <c r="B78" s="56">
        <v>6</v>
      </c>
      <c r="C78" s="57" t="s">
        <v>208</v>
      </c>
      <c r="D78" s="57" t="s">
        <v>100</v>
      </c>
      <c r="E78" s="58">
        <v>1951</v>
      </c>
      <c r="F78" s="59" t="s">
        <v>209</v>
      </c>
      <c r="G78" s="55">
        <v>24</v>
      </c>
      <c r="H78" s="55">
        <v>50</v>
      </c>
      <c r="I78" s="75" t="s">
        <v>291</v>
      </c>
      <c r="J78" s="2"/>
    </row>
    <row r="79" spans="1:10" x14ac:dyDescent="0.3">
      <c r="A79" s="74" t="s">
        <v>186</v>
      </c>
      <c r="B79" s="60">
        <v>213</v>
      </c>
      <c r="C79" s="54" t="s">
        <v>70</v>
      </c>
      <c r="D79" s="54" t="s">
        <v>39</v>
      </c>
      <c r="E79" s="60">
        <v>1962</v>
      </c>
      <c r="F79" s="54" t="s">
        <v>8</v>
      </c>
      <c r="G79" s="55">
        <v>24</v>
      </c>
      <c r="H79" s="55">
        <v>59</v>
      </c>
      <c r="I79" s="75" t="s">
        <v>291</v>
      </c>
      <c r="J79" s="2"/>
    </row>
    <row r="80" spans="1:10" x14ac:dyDescent="0.3">
      <c r="A80" s="74" t="s">
        <v>187</v>
      </c>
      <c r="B80" s="60">
        <v>131</v>
      </c>
      <c r="C80" s="54" t="s">
        <v>71</v>
      </c>
      <c r="D80" s="54" t="s">
        <v>21</v>
      </c>
      <c r="E80" s="60">
        <v>1953</v>
      </c>
      <c r="F80" s="54" t="s">
        <v>8</v>
      </c>
      <c r="G80" s="55">
        <v>25</v>
      </c>
      <c r="H80" s="55">
        <v>1</v>
      </c>
      <c r="I80" s="75" t="s">
        <v>291</v>
      </c>
      <c r="J80" s="2"/>
    </row>
    <row r="81" spans="1:10" x14ac:dyDescent="0.3">
      <c r="A81" s="74" t="s">
        <v>188</v>
      </c>
      <c r="B81" s="56">
        <v>13</v>
      </c>
      <c r="C81" s="57" t="s">
        <v>215</v>
      </c>
      <c r="D81" s="57" t="s">
        <v>216</v>
      </c>
      <c r="E81" s="58">
        <v>2008</v>
      </c>
      <c r="F81" s="59" t="s">
        <v>217</v>
      </c>
      <c r="G81" s="55">
        <v>25</v>
      </c>
      <c r="H81" s="55">
        <v>16</v>
      </c>
      <c r="I81" s="75" t="s">
        <v>291</v>
      </c>
      <c r="J81" s="2"/>
    </row>
    <row r="82" spans="1:10" x14ac:dyDescent="0.3">
      <c r="A82" s="74" t="s">
        <v>189</v>
      </c>
      <c r="B82" s="54">
        <v>8</v>
      </c>
      <c r="C82" s="54" t="s">
        <v>10</v>
      </c>
      <c r="D82" s="54" t="s">
        <v>9</v>
      </c>
      <c r="E82" s="60">
        <v>1950</v>
      </c>
      <c r="F82" s="54" t="s">
        <v>11</v>
      </c>
      <c r="G82" s="55">
        <v>25</v>
      </c>
      <c r="H82" s="55">
        <v>18</v>
      </c>
      <c r="I82" s="75" t="s">
        <v>292</v>
      </c>
      <c r="J82" s="2"/>
    </row>
    <row r="83" spans="1:10" x14ac:dyDescent="0.3">
      <c r="A83" s="74" t="s">
        <v>190</v>
      </c>
      <c r="B83" s="60">
        <v>150</v>
      </c>
      <c r="C83" s="54" t="s">
        <v>45</v>
      </c>
      <c r="D83" s="54" t="s">
        <v>44</v>
      </c>
      <c r="E83" s="60">
        <v>1956</v>
      </c>
      <c r="F83" s="54" t="s">
        <v>8</v>
      </c>
      <c r="G83" s="55">
        <v>25</v>
      </c>
      <c r="H83" s="55">
        <v>18</v>
      </c>
      <c r="I83" s="75" t="s">
        <v>291</v>
      </c>
      <c r="J83" s="2"/>
    </row>
    <row r="84" spans="1:10" x14ac:dyDescent="0.3">
      <c r="A84" s="74" t="s">
        <v>191</v>
      </c>
      <c r="B84" s="54">
        <v>32</v>
      </c>
      <c r="C84" s="54" t="s">
        <v>84</v>
      </c>
      <c r="D84" s="54" t="s">
        <v>15</v>
      </c>
      <c r="E84" s="60">
        <v>1976</v>
      </c>
      <c r="F84" s="54" t="s">
        <v>85</v>
      </c>
      <c r="G84" s="55">
        <v>25</v>
      </c>
      <c r="H84" s="55">
        <v>20</v>
      </c>
      <c r="I84" s="75" t="s">
        <v>291</v>
      </c>
      <c r="J84" s="2"/>
    </row>
    <row r="85" spans="1:10" x14ac:dyDescent="0.3">
      <c r="A85" s="74" t="s">
        <v>192</v>
      </c>
      <c r="B85" s="54">
        <v>33</v>
      </c>
      <c r="C85" s="54" t="s">
        <v>87</v>
      </c>
      <c r="D85" s="54" t="s">
        <v>86</v>
      </c>
      <c r="E85" s="60">
        <v>1976</v>
      </c>
      <c r="F85" s="54" t="s">
        <v>85</v>
      </c>
      <c r="G85" s="55">
        <v>25</v>
      </c>
      <c r="H85" s="55">
        <v>20</v>
      </c>
      <c r="I85" s="75" t="s">
        <v>291</v>
      </c>
      <c r="J85" s="2"/>
    </row>
    <row r="86" spans="1:10" x14ac:dyDescent="0.3">
      <c r="A86" s="74" t="s">
        <v>193</v>
      </c>
      <c r="B86" s="56">
        <v>44</v>
      </c>
      <c r="C86" s="57" t="s">
        <v>264</v>
      </c>
      <c r="D86" s="57" t="s">
        <v>265</v>
      </c>
      <c r="E86" s="58">
        <v>1979</v>
      </c>
      <c r="F86" s="59" t="s">
        <v>85</v>
      </c>
      <c r="G86" s="55">
        <v>25</v>
      </c>
      <c r="H86" s="55">
        <v>27</v>
      </c>
      <c r="I86" s="75" t="s">
        <v>291</v>
      </c>
      <c r="J86" s="2"/>
    </row>
    <row r="87" spans="1:10" x14ac:dyDescent="0.3">
      <c r="A87" s="74" t="s">
        <v>194</v>
      </c>
      <c r="B87" s="54">
        <v>41</v>
      </c>
      <c r="C87" s="54" t="s">
        <v>55</v>
      </c>
      <c r="D87" s="54" t="s">
        <v>54</v>
      </c>
      <c r="E87" s="60">
        <v>1978</v>
      </c>
      <c r="F87" s="54"/>
      <c r="G87" s="55">
        <v>25</v>
      </c>
      <c r="H87" s="55">
        <v>33</v>
      </c>
      <c r="I87" s="75" t="s">
        <v>291</v>
      </c>
      <c r="J87" s="2"/>
    </row>
    <row r="88" spans="1:10" x14ac:dyDescent="0.3">
      <c r="A88" s="74" t="s">
        <v>195</v>
      </c>
      <c r="B88" s="60">
        <v>115</v>
      </c>
      <c r="C88" s="54" t="s">
        <v>32</v>
      </c>
      <c r="D88" s="54" t="s">
        <v>31</v>
      </c>
      <c r="E88" s="60">
        <v>1957</v>
      </c>
      <c r="F88" s="54" t="s">
        <v>23</v>
      </c>
      <c r="G88" s="55">
        <v>25</v>
      </c>
      <c r="H88" s="55">
        <v>36</v>
      </c>
      <c r="I88" s="75" t="s">
        <v>291</v>
      </c>
      <c r="J88" s="2"/>
    </row>
    <row r="89" spans="1:10" x14ac:dyDescent="0.3">
      <c r="A89" s="74" t="s">
        <v>196</v>
      </c>
      <c r="B89" s="60">
        <v>149</v>
      </c>
      <c r="C89" s="54" t="s">
        <v>79</v>
      </c>
      <c r="D89" s="54" t="s">
        <v>9</v>
      </c>
      <c r="E89" s="60">
        <v>1957</v>
      </c>
      <c r="F89" s="54" t="s">
        <v>5</v>
      </c>
      <c r="G89" s="55">
        <v>25</v>
      </c>
      <c r="H89" s="55">
        <v>47</v>
      </c>
      <c r="I89" s="75" t="s">
        <v>291</v>
      </c>
      <c r="J89" s="2"/>
    </row>
    <row r="90" spans="1:10" x14ac:dyDescent="0.3">
      <c r="A90" s="74" t="s">
        <v>197</v>
      </c>
      <c r="B90" s="60">
        <v>220</v>
      </c>
      <c r="C90" s="54" t="s">
        <v>34</v>
      </c>
      <c r="D90" s="54" t="s">
        <v>33</v>
      </c>
      <c r="E90" s="60">
        <v>1973</v>
      </c>
      <c r="F90" s="54" t="s">
        <v>8</v>
      </c>
      <c r="G90" s="55">
        <v>25</v>
      </c>
      <c r="H90" s="55">
        <v>52</v>
      </c>
      <c r="I90" s="75" t="s">
        <v>291</v>
      </c>
      <c r="J90" s="2"/>
    </row>
    <row r="91" spans="1:10" x14ac:dyDescent="0.3">
      <c r="A91" s="74" t="s">
        <v>198</v>
      </c>
      <c r="B91" s="56">
        <v>76</v>
      </c>
      <c r="C91" s="57" t="s">
        <v>132</v>
      </c>
      <c r="D91" s="57" t="s">
        <v>133</v>
      </c>
      <c r="E91" s="58">
        <v>1957</v>
      </c>
      <c r="F91" s="59" t="s">
        <v>8</v>
      </c>
      <c r="G91" s="55">
        <v>25</v>
      </c>
      <c r="H91" s="55">
        <v>56</v>
      </c>
      <c r="I91" s="75" t="s">
        <v>291</v>
      </c>
      <c r="J91" s="2"/>
    </row>
    <row r="92" spans="1:10" x14ac:dyDescent="0.3">
      <c r="A92" s="74" t="s">
        <v>204</v>
      </c>
      <c r="B92" s="56">
        <v>31</v>
      </c>
      <c r="C92" s="57" t="s">
        <v>245</v>
      </c>
      <c r="D92" s="57" t="s">
        <v>246</v>
      </c>
      <c r="E92" s="58">
        <v>1969</v>
      </c>
      <c r="F92" s="59" t="s">
        <v>247</v>
      </c>
      <c r="G92" s="55">
        <v>26</v>
      </c>
      <c r="H92" s="55">
        <v>5</v>
      </c>
      <c r="I92" s="75" t="s">
        <v>291</v>
      </c>
      <c r="J92" s="2"/>
    </row>
    <row r="93" spans="1:10" x14ac:dyDescent="0.3">
      <c r="A93" s="74" t="s">
        <v>205</v>
      </c>
      <c r="B93" s="60">
        <v>172</v>
      </c>
      <c r="C93" s="54" t="s">
        <v>68</v>
      </c>
      <c r="D93" s="54" t="s">
        <v>67</v>
      </c>
      <c r="E93" s="60">
        <v>1959</v>
      </c>
      <c r="F93" s="54" t="s">
        <v>8</v>
      </c>
      <c r="G93" s="55">
        <v>26</v>
      </c>
      <c r="H93" s="55">
        <v>35</v>
      </c>
      <c r="I93" s="75" t="s">
        <v>292</v>
      </c>
      <c r="J93" s="2"/>
    </row>
    <row r="94" spans="1:10" x14ac:dyDescent="0.3">
      <c r="A94" s="74" t="s">
        <v>231</v>
      </c>
      <c r="B94" s="56">
        <v>46</v>
      </c>
      <c r="C94" s="57" t="s">
        <v>268</v>
      </c>
      <c r="D94" s="57" t="s">
        <v>100</v>
      </c>
      <c r="E94" s="58">
        <v>2013</v>
      </c>
      <c r="F94" s="59" t="s">
        <v>85</v>
      </c>
      <c r="G94" s="55">
        <v>26</v>
      </c>
      <c r="H94" s="55">
        <v>53</v>
      </c>
      <c r="I94" s="75" t="s">
        <v>291</v>
      </c>
      <c r="J94" s="2"/>
    </row>
    <row r="95" spans="1:10" x14ac:dyDescent="0.3">
      <c r="A95" s="74" t="s">
        <v>232</v>
      </c>
      <c r="B95" s="60">
        <v>132</v>
      </c>
      <c r="C95" s="54" t="s">
        <v>81</v>
      </c>
      <c r="D95" s="54" t="s">
        <v>80</v>
      </c>
      <c r="E95" s="60">
        <v>1947</v>
      </c>
      <c r="F95" s="54" t="s">
        <v>23</v>
      </c>
      <c r="G95" s="55">
        <v>26</v>
      </c>
      <c r="H95" s="55">
        <v>57</v>
      </c>
      <c r="I95" s="75" t="s">
        <v>291</v>
      </c>
      <c r="J95" s="2"/>
    </row>
    <row r="96" spans="1:10" x14ac:dyDescent="0.3">
      <c r="A96" s="74" t="s">
        <v>233</v>
      </c>
      <c r="B96" s="60">
        <v>207</v>
      </c>
      <c r="C96" s="54" t="s">
        <v>60</v>
      </c>
      <c r="D96" s="54" t="s">
        <v>59</v>
      </c>
      <c r="E96" s="60">
        <v>1959</v>
      </c>
      <c r="F96" s="54" t="s">
        <v>58</v>
      </c>
      <c r="G96" s="55">
        <v>27</v>
      </c>
      <c r="H96" s="55">
        <v>16</v>
      </c>
      <c r="I96" s="75" t="s">
        <v>292</v>
      </c>
      <c r="J96" s="2"/>
    </row>
    <row r="97" spans="1:10" x14ac:dyDescent="0.3">
      <c r="A97" s="74" t="s">
        <v>234</v>
      </c>
      <c r="B97" s="56">
        <v>3</v>
      </c>
      <c r="C97" s="57" t="s">
        <v>129</v>
      </c>
      <c r="D97" s="57" t="s">
        <v>130</v>
      </c>
      <c r="E97" s="58">
        <v>1962</v>
      </c>
      <c r="F97" s="59" t="s">
        <v>8</v>
      </c>
      <c r="G97" s="55">
        <v>27</v>
      </c>
      <c r="H97" s="55">
        <v>35</v>
      </c>
      <c r="I97" s="75" t="s">
        <v>291</v>
      </c>
      <c r="J97" s="2"/>
    </row>
    <row r="98" spans="1:10" x14ac:dyDescent="0.3">
      <c r="A98" s="74" t="s">
        <v>235</v>
      </c>
      <c r="B98" s="54">
        <v>36</v>
      </c>
      <c r="C98" s="54" t="s">
        <v>40</v>
      </c>
      <c r="D98" s="54" t="s">
        <v>39</v>
      </c>
      <c r="E98" s="60">
        <v>1983</v>
      </c>
      <c r="F98" s="54" t="s">
        <v>41</v>
      </c>
      <c r="G98" s="55">
        <v>27</v>
      </c>
      <c r="H98" s="55">
        <v>41</v>
      </c>
      <c r="I98" s="75" t="s">
        <v>291</v>
      </c>
      <c r="J98" s="2"/>
    </row>
    <row r="99" spans="1:10" x14ac:dyDescent="0.3">
      <c r="A99" s="74" t="s">
        <v>236</v>
      </c>
      <c r="B99" s="56">
        <v>215</v>
      </c>
      <c r="C99" s="57" t="s">
        <v>125</v>
      </c>
      <c r="D99" s="57" t="s">
        <v>126</v>
      </c>
      <c r="E99" s="58">
        <v>1960</v>
      </c>
      <c r="F99" s="59" t="s">
        <v>8</v>
      </c>
      <c r="G99" s="55">
        <v>27</v>
      </c>
      <c r="H99" s="55">
        <v>54</v>
      </c>
      <c r="I99" s="75" t="s">
        <v>291</v>
      </c>
      <c r="J99" s="2"/>
    </row>
    <row r="100" spans="1:10" x14ac:dyDescent="0.3">
      <c r="A100" s="74" t="s">
        <v>237</v>
      </c>
      <c r="B100" s="56">
        <v>225</v>
      </c>
      <c r="C100" s="57" t="s">
        <v>131</v>
      </c>
      <c r="D100" s="57" t="s">
        <v>14</v>
      </c>
      <c r="E100" s="58">
        <v>1985</v>
      </c>
      <c r="F100" s="59" t="s">
        <v>8</v>
      </c>
      <c r="G100" s="55">
        <v>28</v>
      </c>
      <c r="H100" s="55">
        <v>7</v>
      </c>
      <c r="I100" s="75" t="s">
        <v>291</v>
      </c>
      <c r="J100" s="2"/>
    </row>
    <row r="101" spans="1:10" x14ac:dyDescent="0.3">
      <c r="A101" s="74" t="s">
        <v>238</v>
      </c>
      <c r="B101" s="56">
        <v>18</v>
      </c>
      <c r="C101" s="57" t="s">
        <v>225</v>
      </c>
      <c r="D101" s="57" t="s">
        <v>226</v>
      </c>
      <c r="E101" s="58">
        <v>1943</v>
      </c>
      <c r="F101" s="59" t="s">
        <v>227</v>
      </c>
      <c r="G101" s="55">
        <v>28</v>
      </c>
      <c r="H101" s="55">
        <v>42</v>
      </c>
      <c r="I101" s="75" t="s">
        <v>291</v>
      </c>
      <c r="J101" s="2"/>
    </row>
    <row r="102" spans="1:10" x14ac:dyDescent="0.3">
      <c r="A102" s="74" t="s">
        <v>239</v>
      </c>
      <c r="B102" s="60">
        <v>140</v>
      </c>
      <c r="C102" s="54" t="s">
        <v>43</v>
      </c>
      <c r="D102" s="54" t="s">
        <v>42</v>
      </c>
      <c r="E102" s="60">
        <v>1957</v>
      </c>
      <c r="F102" s="54" t="s">
        <v>8</v>
      </c>
      <c r="G102" s="55">
        <v>28</v>
      </c>
      <c r="H102" s="55">
        <v>58</v>
      </c>
      <c r="I102" s="75" t="s">
        <v>292</v>
      </c>
      <c r="J102" s="2"/>
    </row>
    <row r="103" spans="1:10" x14ac:dyDescent="0.3">
      <c r="A103" s="74" t="s">
        <v>240</v>
      </c>
      <c r="B103" s="56">
        <v>10</v>
      </c>
      <c r="C103" s="57" t="s">
        <v>116</v>
      </c>
      <c r="D103" s="57" t="s">
        <v>100</v>
      </c>
      <c r="E103" s="58">
        <v>1979</v>
      </c>
      <c r="F103" s="59" t="s">
        <v>212</v>
      </c>
      <c r="G103" s="55">
        <v>29</v>
      </c>
      <c r="H103" s="55">
        <v>1</v>
      </c>
      <c r="I103" s="75" t="s">
        <v>292</v>
      </c>
      <c r="J103" s="2"/>
    </row>
    <row r="104" spans="1:10" x14ac:dyDescent="0.3">
      <c r="A104" s="74" t="s">
        <v>241</v>
      </c>
      <c r="B104" s="56">
        <v>14</v>
      </c>
      <c r="C104" s="57" t="s">
        <v>218</v>
      </c>
      <c r="D104" s="57" t="s">
        <v>219</v>
      </c>
      <c r="E104" s="58">
        <v>2011</v>
      </c>
      <c r="F104" s="59" t="s">
        <v>220</v>
      </c>
      <c r="G104" s="55">
        <v>29</v>
      </c>
      <c r="H104" s="55">
        <v>25</v>
      </c>
      <c r="I104" s="75" t="s">
        <v>292</v>
      </c>
      <c r="J104" s="2"/>
    </row>
    <row r="105" spans="1:10" x14ac:dyDescent="0.3">
      <c r="A105" s="74" t="s">
        <v>242</v>
      </c>
      <c r="B105" s="60">
        <v>143</v>
      </c>
      <c r="C105" s="54" t="s">
        <v>57</v>
      </c>
      <c r="D105" s="54" t="s">
        <v>56</v>
      </c>
      <c r="E105" s="60">
        <v>1951</v>
      </c>
      <c r="F105" s="54" t="s">
        <v>58</v>
      </c>
      <c r="G105" s="55">
        <v>29</v>
      </c>
      <c r="H105" s="55">
        <v>34</v>
      </c>
      <c r="I105" s="75" t="s">
        <v>292</v>
      </c>
      <c r="J105" s="2"/>
    </row>
    <row r="106" spans="1:10" x14ac:dyDescent="0.3">
      <c r="A106" s="74" t="s">
        <v>243</v>
      </c>
      <c r="B106" s="56">
        <v>37</v>
      </c>
      <c r="C106" s="57" t="s">
        <v>120</v>
      </c>
      <c r="D106" s="57" t="s">
        <v>251</v>
      </c>
      <c r="E106" s="58">
        <v>1982</v>
      </c>
      <c r="F106" s="59" t="s">
        <v>220</v>
      </c>
      <c r="G106" s="55">
        <v>29</v>
      </c>
      <c r="H106" s="55">
        <v>36</v>
      </c>
      <c r="I106" s="75" t="s">
        <v>291</v>
      </c>
      <c r="J106" s="2"/>
    </row>
    <row r="107" spans="1:10" x14ac:dyDescent="0.3">
      <c r="A107" s="74" t="s">
        <v>253</v>
      </c>
      <c r="B107" s="61">
        <v>136</v>
      </c>
      <c r="C107" s="62" t="s">
        <v>115</v>
      </c>
      <c r="D107" s="62" t="s">
        <v>74</v>
      </c>
      <c r="E107" s="61">
        <v>1950</v>
      </c>
      <c r="F107" s="59" t="s">
        <v>8</v>
      </c>
      <c r="G107" s="55">
        <v>29</v>
      </c>
      <c r="H107" s="55">
        <v>37</v>
      </c>
      <c r="I107" s="75" t="s">
        <v>291</v>
      </c>
      <c r="J107" s="2"/>
    </row>
    <row r="108" spans="1:10" x14ac:dyDescent="0.3">
      <c r="A108" s="74" t="s">
        <v>254</v>
      </c>
      <c r="B108" s="60">
        <v>147</v>
      </c>
      <c r="C108" s="54" t="s">
        <v>7</v>
      </c>
      <c r="D108" s="54" t="s">
        <v>6</v>
      </c>
      <c r="E108" s="60">
        <v>1958</v>
      </c>
      <c r="F108" s="54" t="s">
        <v>8</v>
      </c>
      <c r="G108" s="55">
        <v>30</v>
      </c>
      <c r="H108" s="55">
        <v>15</v>
      </c>
      <c r="I108" s="75" t="s">
        <v>292</v>
      </c>
      <c r="J108" s="2"/>
    </row>
    <row r="109" spans="1:10" x14ac:dyDescent="0.3">
      <c r="A109" s="74" t="s">
        <v>255</v>
      </c>
      <c r="B109" s="60">
        <v>203</v>
      </c>
      <c r="C109" s="54" t="s">
        <v>30</v>
      </c>
      <c r="D109" s="54" t="s">
        <v>14</v>
      </c>
      <c r="E109" s="60">
        <v>1950</v>
      </c>
      <c r="F109" s="54" t="s">
        <v>8</v>
      </c>
      <c r="G109" s="55">
        <v>30</v>
      </c>
      <c r="H109" s="55">
        <v>47</v>
      </c>
      <c r="I109" s="75" t="s">
        <v>292</v>
      </c>
      <c r="J109" s="2"/>
    </row>
    <row r="110" spans="1:10" x14ac:dyDescent="0.3">
      <c r="A110" s="74" t="s">
        <v>256</v>
      </c>
      <c r="B110" s="56">
        <v>45</v>
      </c>
      <c r="C110" s="57" t="s">
        <v>266</v>
      </c>
      <c r="D110" s="57" t="s">
        <v>42</v>
      </c>
      <c r="E110" s="58">
        <v>2012</v>
      </c>
      <c r="F110" s="59" t="s">
        <v>267</v>
      </c>
      <c r="G110" s="55">
        <v>30</v>
      </c>
      <c r="H110" s="55">
        <v>55</v>
      </c>
      <c r="I110" s="75" t="s">
        <v>291</v>
      </c>
      <c r="J110" s="2"/>
    </row>
    <row r="111" spans="1:10" x14ac:dyDescent="0.3">
      <c r="A111" s="74" t="s">
        <v>269</v>
      </c>
      <c r="B111" s="60">
        <v>205</v>
      </c>
      <c r="C111" s="54" t="s">
        <v>13</v>
      </c>
      <c r="D111" s="54" t="s">
        <v>12</v>
      </c>
      <c r="E111" s="60">
        <v>1952</v>
      </c>
      <c r="F111" s="54" t="s">
        <v>8</v>
      </c>
      <c r="G111" s="55">
        <v>30</v>
      </c>
      <c r="H111" s="55">
        <v>56</v>
      </c>
      <c r="I111" s="75" t="s">
        <v>292</v>
      </c>
      <c r="J111" s="2"/>
    </row>
    <row r="112" spans="1:10" x14ac:dyDescent="0.3">
      <c r="A112" s="74" t="s">
        <v>270</v>
      </c>
      <c r="B112" s="56">
        <v>16</v>
      </c>
      <c r="C112" s="57" t="s">
        <v>222</v>
      </c>
      <c r="D112" s="57" t="s">
        <v>223</v>
      </c>
      <c r="E112" s="58">
        <v>1944</v>
      </c>
      <c r="F112" s="59" t="s">
        <v>224</v>
      </c>
      <c r="G112" s="55">
        <v>31</v>
      </c>
      <c r="H112" s="55">
        <v>27</v>
      </c>
      <c r="I112" s="75" t="s">
        <v>291</v>
      </c>
      <c r="J112" s="2"/>
    </row>
    <row r="113" spans="1:10" x14ac:dyDescent="0.3">
      <c r="A113" s="74" t="s">
        <v>271</v>
      </c>
      <c r="B113" s="56">
        <v>21</v>
      </c>
      <c r="C113" s="57" t="s">
        <v>228</v>
      </c>
      <c r="D113" s="57" t="s">
        <v>113</v>
      </c>
      <c r="E113" s="58">
        <v>1953</v>
      </c>
      <c r="F113" s="59" t="s">
        <v>229</v>
      </c>
      <c r="G113" s="55">
        <v>31</v>
      </c>
      <c r="H113" s="55">
        <v>47</v>
      </c>
      <c r="I113" s="75" t="s">
        <v>291</v>
      </c>
      <c r="J113" s="2"/>
    </row>
    <row r="114" spans="1:10" x14ac:dyDescent="0.3">
      <c r="A114" s="74" t="s">
        <v>272</v>
      </c>
      <c r="B114" s="60">
        <v>4</v>
      </c>
      <c r="C114" s="54" t="s">
        <v>4</v>
      </c>
      <c r="D114" s="54" t="s">
        <v>9</v>
      </c>
      <c r="E114" s="60">
        <v>1988</v>
      </c>
      <c r="F114" s="54" t="s">
        <v>23</v>
      </c>
      <c r="G114" s="55">
        <v>32</v>
      </c>
      <c r="H114" s="55">
        <v>14</v>
      </c>
      <c r="I114" s="75" t="s">
        <v>292</v>
      </c>
      <c r="J114" s="2"/>
    </row>
    <row r="115" spans="1:10" x14ac:dyDescent="0.3">
      <c r="A115" s="74" t="s">
        <v>273</v>
      </c>
      <c r="B115" s="60">
        <v>158</v>
      </c>
      <c r="C115" s="54" t="s">
        <v>99</v>
      </c>
      <c r="D115" s="54" t="s">
        <v>3</v>
      </c>
      <c r="E115" s="60">
        <v>1970</v>
      </c>
      <c r="F115" s="54" t="s">
        <v>23</v>
      </c>
      <c r="G115" s="55">
        <v>32</v>
      </c>
      <c r="H115" s="55">
        <v>24</v>
      </c>
      <c r="I115" s="75" t="s">
        <v>292</v>
      </c>
      <c r="J115" s="2"/>
    </row>
    <row r="116" spans="1:10" x14ac:dyDescent="0.3">
      <c r="A116" s="74" t="s">
        <v>274</v>
      </c>
      <c r="B116" s="60">
        <v>133</v>
      </c>
      <c r="C116" s="54" t="s">
        <v>75</v>
      </c>
      <c r="D116" s="54" t="s">
        <v>74</v>
      </c>
      <c r="E116" s="60">
        <v>1950</v>
      </c>
      <c r="F116" s="54" t="s">
        <v>8</v>
      </c>
      <c r="G116" s="55">
        <v>32</v>
      </c>
      <c r="H116" s="55">
        <v>41</v>
      </c>
      <c r="I116" s="75" t="s">
        <v>291</v>
      </c>
      <c r="J116" s="2"/>
    </row>
    <row r="117" spans="1:10" x14ac:dyDescent="0.3">
      <c r="A117" s="74" t="s">
        <v>284</v>
      </c>
      <c r="B117" s="61">
        <v>102</v>
      </c>
      <c r="C117" s="62" t="s">
        <v>108</v>
      </c>
      <c r="D117" s="62" t="s">
        <v>100</v>
      </c>
      <c r="E117" s="61">
        <v>1954</v>
      </c>
      <c r="F117" s="59" t="s">
        <v>8</v>
      </c>
      <c r="G117" s="55">
        <v>32</v>
      </c>
      <c r="H117" s="55">
        <v>45</v>
      </c>
      <c r="I117" s="75" t="s">
        <v>292</v>
      </c>
      <c r="J117" s="2"/>
    </row>
    <row r="118" spans="1:10" x14ac:dyDescent="0.3">
      <c r="A118" s="74" t="s">
        <v>285</v>
      </c>
      <c r="B118" s="61">
        <v>120</v>
      </c>
      <c r="C118" s="62" t="s">
        <v>112</v>
      </c>
      <c r="D118" s="62" t="s">
        <v>113</v>
      </c>
      <c r="E118" s="61">
        <v>1956</v>
      </c>
      <c r="F118" s="59" t="s">
        <v>8</v>
      </c>
      <c r="G118" s="55">
        <v>33</v>
      </c>
      <c r="H118" s="55">
        <v>2</v>
      </c>
      <c r="I118" s="75" t="s">
        <v>292</v>
      </c>
      <c r="J118" s="2"/>
    </row>
    <row r="119" spans="1:10" x14ac:dyDescent="0.3">
      <c r="A119" s="74" t="s">
        <v>286</v>
      </c>
      <c r="B119" s="60">
        <v>227</v>
      </c>
      <c r="C119" s="54" t="s">
        <v>53</v>
      </c>
      <c r="D119" s="54" t="s">
        <v>52</v>
      </c>
      <c r="E119" s="60">
        <v>1971</v>
      </c>
      <c r="F119" s="54" t="s">
        <v>5</v>
      </c>
      <c r="G119" s="55">
        <v>35</v>
      </c>
      <c r="H119" s="55">
        <v>59</v>
      </c>
      <c r="I119" s="75" t="s">
        <v>292</v>
      </c>
      <c r="J119" s="2"/>
    </row>
    <row r="120" spans="1:10" x14ac:dyDescent="0.3">
      <c r="A120" s="74" t="s">
        <v>287</v>
      </c>
      <c r="B120" s="56">
        <v>1</v>
      </c>
      <c r="C120" s="57" t="s">
        <v>199</v>
      </c>
      <c r="D120" s="57" t="s">
        <v>200</v>
      </c>
      <c r="E120" s="58">
        <v>1941</v>
      </c>
      <c r="F120" s="59" t="s">
        <v>201</v>
      </c>
      <c r="G120" s="55">
        <v>36</v>
      </c>
      <c r="H120" s="55">
        <v>32</v>
      </c>
      <c r="I120" s="75" t="s">
        <v>292</v>
      </c>
      <c r="J120" s="2"/>
    </row>
    <row r="121" spans="1:10" x14ac:dyDescent="0.3">
      <c r="A121" s="74" t="s">
        <v>288</v>
      </c>
      <c r="B121" s="60">
        <v>106</v>
      </c>
      <c r="C121" s="54" t="s">
        <v>99</v>
      </c>
      <c r="D121" s="54" t="s">
        <v>100</v>
      </c>
      <c r="E121" s="60">
        <v>1946</v>
      </c>
      <c r="F121" s="54" t="s">
        <v>23</v>
      </c>
      <c r="G121" s="55">
        <v>36</v>
      </c>
      <c r="H121" s="55">
        <v>54</v>
      </c>
      <c r="I121" s="75" t="s">
        <v>292</v>
      </c>
      <c r="J121" s="2"/>
    </row>
    <row r="122" spans="1:10" x14ac:dyDescent="0.3">
      <c r="A122" s="74" t="s">
        <v>289</v>
      </c>
      <c r="B122" s="61">
        <v>122</v>
      </c>
      <c r="C122" s="62" t="s">
        <v>114</v>
      </c>
      <c r="D122" s="62" t="s">
        <v>18</v>
      </c>
      <c r="E122" s="61">
        <v>1940</v>
      </c>
      <c r="F122" s="59" t="s">
        <v>8</v>
      </c>
      <c r="G122" s="55">
        <v>37</v>
      </c>
      <c r="H122" s="55">
        <v>5</v>
      </c>
      <c r="I122" s="75" t="s">
        <v>292</v>
      </c>
      <c r="J122" s="2"/>
    </row>
    <row r="123" spans="1:10" x14ac:dyDescent="0.3">
      <c r="A123" s="74" t="s">
        <v>290</v>
      </c>
      <c r="B123" s="61">
        <v>114</v>
      </c>
      <c r="C123" s="62" t="s">
        <v>110</v>
      </c>
      <c r="D123" s="62" t="s">
        <v>111</v>
      </c>
      <c r="E123" s="61">
        <v>1958</v>
      </c>
      <c r="F123" s="59" t="s">
        <v>8</v>
      </c>
      <c r="G123" s="55">
        <v>38</v>
      </c>
      <c r="H123" s="55">
        <v>36</v>
      </c>
      <c r="I123" s="75" t="s">
        <v>292</v>
      </c>
      <c r="J123" s="2"/>
    </row>
    <row r="124" spans="1:10" x14ac:dyDescent="0.3">
      <c r="A124" s="74" t="s">
        <v>294</v>
      </c>
      <c r="B124" s="56">
        <v>214</v>
      </c>
      <c r="C124" s="57" t="s">
        <v>124</v>
      </c>
      <c r="D124" s="57" t="s">
        <v>14</v>
      </c>
      <c r="E124" s="58">
        <v>1955</v>
      </c>
      <c r="F124" s="59" t="s">
        <v>8</v>
      </c>
      <c r="G124" s="55">
        <v>45</v>
      </c>
      <c r="H124" s="55">
        <v>24</v>
      </c>
      <c r="I124" s="75" t="s">
        <v>292</v>
      </c>
      <c r="J124" s="2"/>
    </row>
    <row r="125" spans="1:10" x14ac:dyDescent="0.3">
      <c r="A125" s="74" t="s">
        <v>297</v>
      </c>
      <c r="B125" s="61">
        <v>157</v>
      </c>
      <c r="C125" s="62" t="s">
        <v>4</v>
      </c>
      <c r="D125" s="62" t="s">
        <v>9</v>
      </c>
      <c r="E125" s="61">
        <v>1955</v>
      </c>
      <c r="F125" s="59" t="s">
        <v>8</v>
      </c>
      <c r="G125" s="55">
        <v>51</v>
      </c>
      <c r="H125" s="55">
        <v>5</v>
      </c>
      <c r="I125" s="75" t="s">
        <v>301</v>
      </c>
      <c r="J125" s="2"/>
    </row>
    <row r="126" spans="1:10" ht="19.5" thickBot="1" x14ac:dyDescent="0.35">
      <c r="A126" s="76" t="s">
        <v>298</v>
      </c>
      <c r="B126" s="77">
        <v>169</v>
      </c>
      <c r="C126" s="78" t="s">
        <v>118</v>
      </c>
      <c r="D126" s="78" t="s">
        <v>119</v>
      </c>
      <c r="E126" s="77">
        <v>1951</v>
      </c>
      <c r="F126" s="79" t="s">
        <v>8</v>
      </c>
      <c r="G126" s="80">
        <v>67</v>
      </c>
      <c r="H126" s="80">
        <v>6</v>
      </c>
      <c r="I126" s="81" t="s">
        <v>292</v>
      </c>
      <c r="J126" s="2"/>
    </row>
    <row r="127" spans="1:10" x14ac:dyDescent="0.3">
      <c r="B127" s="4"/>
      <c r="C127" s="3"/>
      <c r="D127" s="2"/>
      <c r="E127" s="4"/>
      <c r="F127" s="2"/>
      <c r="J127" s="2"/>
    </row>
    <row r="128" spans="1:10" x14ac:dyDescent="0.3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3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3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3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3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3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3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3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3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3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3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3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3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3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3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3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3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3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3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3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3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3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3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3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3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3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3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3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3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3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3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3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3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3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3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3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3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3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3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3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3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3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3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3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3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3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3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3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3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3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3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3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3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3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3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3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3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3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3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3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3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3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3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3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3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3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3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3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3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3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3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3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3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3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3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3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3">
      <c r="B204" s="2"/>
      <c r="C204" s="2"/>
      <c r="D204" s="2"/>
      <c r="E204" s="2"/>
      <c r="F204" s="2"/>
      <c r="G204" s="2"/>
      <c r="H204" s="2"/>
      <c r="I204" s="2"/>
    </row>
    <row r="205" spans="2:10" x14ac:dyDescent="0.3">
      <c r="B205" s="2"/>
      <c r="C205" s="2"/>
      <c r="D205" s="2"/>
      <c r="E205" s="2"/>
      <c r="F205" s="2"/>
      <c r="G205" s="2"/>
      <c r="H205" s="2"/>
      <c r="I205" s="2"/>
    </row>
    <row r="206" spans="2:10" x14ac:dyDescent="0.3">
      <c r="B206" s="2"/>
      <c r="C206" s="2"/>
      <c r="D206" s="2"/>
      <c r="E206" s="2"/>
      <c r="F206" s="2"/>
      <c r="G206" s="2"/>
      <c r="H206" s="2"/>
      <c r="I206" s="2"/>
    </row>
    <row r="207" spans="2:10" x14ac:dyDescent="0.3">
      <c r="B207" s="2"/>
      <c r="C207" s="2"/>
      <c r="D207" s="2"/>
      <c r="E207" s="2"/>
      <c r="F207" s="2"/>
      <c r="G207" s="2"/>
      <c r="H207" s="2"/>
      <c r="I207" s="2"/>
    </row>
    <row r="208" spans="2:10" x14ac:dyDescent="0.3">
      <c r="B208" s="2"/>
      <c r="C208" s="2"/>
      <c r="D208" s="2"/>
      <c r="E208" s="2"/>
      <c r="F208" s="2"/>
      <c r="G208" s="2"/>
      <c r="H208" s="2"/>
      <c r="I208" s="2"/>
    </row>
    <row r="209" spans="2:9" x14ac:dyDescent="0.3">
      <c r="B209" s="2"/>
      <c r="C209" s="2"/>
      <c r="D209" s="2"/>
      <c r="E209" s="2"/>
      <c r="F209" s="2"/>
      <c r="G209" s="2"/>
      <c r="H209" s="2"/>
      <c r="I209" s="2"/>
    </row>
    <row r="210" spans="2:9" x14ac:dyDescent="0.3">
      <c r="B210" s="2"/>
      <c r="C210" s="2"/>
      <c r="D210" s="2"/>
      <c r="E210" s="2"/>
      <c r="F210" s="2"/>
      <c r="G210" s="2"/>
      <c r="H210" s="2"/>
      <c r="I210" s="2"/>
    </row>
    <row r="211" spans="2:9" x14ac:dyDescent="0.3">
      <c r="B211" s="2"/>
      <c r="C211" s="2"/>
      <c r="D211" s="2"/>
      <c r="E211" s="2"/>
      <c r="F211" s="2"/>
      <c r="G211" s="2"/>
      <c r="H211" s="2"/>
      <c r="I211" s="2"/>
    </row>
    <row r="212" spans="2:9" x14ac:dyDescent="0.3">
      <c r="B212" s="2"/>
      <c r="C212" s="2"/>
      <c r="D212" s="2"/>
      <c r="E212" s="2"/>
      <c r="F212" s="2"/>
      <c r="G212" s="2"/>
      <c r="H212" s="2"/>
      <c r="I212" s="2"/>
    </row>
    <row r="213" spans="2:9" x14ac:dyDescent="0.3">
      <c r="B213" s="2"/>
      <c r="C213" s="2"/>
      <c r="D213" s="2"/>
      <c r="E213" s="2"/>
      <c r="F213" s="2"/>
      <c r="G213" s="2"/>
      <c r="H213" s="2"/>
      <c r="I213" s="2"/>
    </row>
    <row r="214" spans="2:9" x14ac:dyDescent="0.3">
      <c r="B214" s="2"/>
      <c r="C214" s="2"/>
      <c r="D214" s="2"/>
      <c r="E214" s="2"/>
      <c r="F214" s="2"/>
      <c r="G214" s="2"/>
      <c r="H214" s="2"/>
      <c r="I214" s="2"/>
    </row>
    <row r="215" spans="2:9" x14ac:dyDescent="0.3">
      <c r="B215" s="2"/>
      <c r="C215" s="2"/>
      <c r="D215" s="2"/>
      <c r="E215" s="2"/>
      <c r="F215" s="2"/>
      <c r="G215" s="2"/>
      <c r="H215" s="2"/>
      <c r="I215" s="2"/>
    </row>
    <row r="216" spans="2:9" x14ac:dyDescent="0.3">
      <c r="B216" s="2"/>
      <c r="C216" s="2"/>
      <c r="D216" s="2"/>
      <c r="E216" s="2"/>
      <c r="F216" s="2"/>
      <c r="G216" s="2"/>
      <c r="H216" s="2"/>
      <c r="I216" s="2"/>
    </row>
    <row r="217" spans="2:9" x14ac:dyDescent="0.3">
      <c r="B217" s="2"/>
      <c r="C217" s="2"/>
      <c r="D217" s="2"/>
      <c r="E217" s="2"/>
      <c r="F217" s="2"/>
      <c r="G217" s="2"/>
      <c r="H217" s="2"/>
      <c r="I217" s="2"/>
    </row>
    <row r="218" spans="2:9" x14ac:dyDescent="0.3">
      <c r="B218" s="2"/>
      <c r="C218" s="2"/>
      <c r="D218" s="2"/>
      <c r="E218" s="2"/>
      <c r="F218" s="2"/>
      <c r="G218" s="2"/>
      <c r="H218" s="2"/>
      <c r="I218" s="2"/>
    </row>
    <row r="219" spans="2:9" x14ac:dyDescent="0.3">
      <c r="B219" s="2"/>
      <c r="C219" s="2"/>
      <c r="D219" s="2"/>
      <c r="E219" s="2"/>
      <c r="F219" s="2"/>
      <c r="G219" s="2"/>
      <c r="H219" s="2"/>
      <c r="I219" s="2"/>
    </row>
    <row r="220" spans="2:9" x14ac:dyDescent="0.3">
      <c r="B220" s="2"/>
      <c r="C220" s="2"/>
      <c r="D220" s="2"/>
      <c r="E220" s="2"/>
      <c r="F220" s="2"/>
      <c r="G220" s="2"/>
      <c r="H220" s="2"/>
      <c r="I220" s="2"/>
    </row>
    <row r="221" spans="2:9" x14ac:dyDescent="0.3">
      <c r="B221" s="2"/>
      <c r="C221" s="2"/>
      <c r="D221" s="2"/>
      <c r="E221" s="2"/>
      <c r="F221" s="2"/>
      <c r="G221" s="2"/>
      <c r="H221" s="2"/>
      <c r="I221" s="2"/>
    </row>
    <row r="222" spans="2:9" x14ac:dyDescent="0.3">
      <c r="B222" s="2"/>
      <c r="C222" s="2"/>
      <c r="D222" s="2"/>
      <c r="E222" s="2"/>
      <c r="F222" s="2"/>
      <c r="G222" s="2"/>
      <c r="H222" s="2"/>
      <c r="I222" s="2"/>
    </row>
    <row r="223" spans="2:9" x14ac:dyDescent="0.3">
      <c r="B223" s="2"/>
      <c r="C223" s="2"/>
      <c r="D223" s="2"/>
      <c r="E223" s="2"/>
      <c r="F223" s="2"/>
      <c r="G223" s="2"/>
      <c r="H223" s="2"/>
      <c r="I223" s="2"/>
    </row>
    <row r="224" spans="2:9" x14ac:dyDescent="0.3">
      <c r="B224" s="2"/>
      <c r="C224" s="2"/>
      <c r="D224" s="2"/>
      <c r="E224" s="2"/>
      <c r="F224" s="2"/>
      <c r="G224" s="2"/>
      <c r="H224" s="2"/>
      <c r="I224" s="2"/>
    </row>
    <row r="225" spans="2:9" x14ac:dyDescent="0.3">
      <c r="B225" s="2"/>
      <c r="C225" s="2"/>
      <c r="D225" s="2"/>
      <c r="E225" s="2"/>
      <c r="F225" s="2"/>
      <c r="G225" s="2"/>
      <c r="H225" s="2"/>
      <c r="I225" s="2"/>
    </row>
  </sheetData>
  <sortState ref="B27:I126">
    <sortCondition ref="G27:G126"/>
    <sortCondition ref="H27:H126"/>
  </sortState>
  <mergeCells count="2">
    <mergeCell ref="A16:I16"/>
    <mergeCell ref="A2:H2"/>
  </mergeCells>
  <phoneticPr fontId="4" type="noConversion"/>
  <hyperlinks>
    <hyperlink ref="A18" r:id="rId1" display="www.girafruit.cz"/>
  </hyperlinks>
  <pageMargins left="0.70866141732283472" right="0.70866141732283472" top="0.78740157480314965" bottom="0.78740157480314965" header="0.31496062992125984" footer="0.31496062992125984"/>
  <pageSetup paperSize="9" scale="60" fitToHeight="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workbookViewId="0">
      <selection activeCell="C74" sqref="C74"/>
    </sheetView>
  </sheetViews>
  <sheetFormatPr defaultColWidth="9.140625" defaultRowHeight="12.75" x14ac:dyDescent="0.2"/>
  <cols>
    <col min="1" max="1" width="4.85546875" style="32" customWidth="1"/>
    <col min="2" max="2" width="5.42578125" style="32" customWidth="1"/>
    <col min="3" max="3" width="23.140625" style="32" customWidth="1"/>
    <col min="4" max="4" width="20.140625" style="32" customWidth="1"/>
    <col min="5" max="5" width="5.7109375" style="32" customWidth="1"/>
    <col min="6" max="6" width="5" style="32" customWidth="1"/>
    <col min="7" max="7" width="7" style="32" customWidth="1"/>
    <col min="8" max="8" width="28.7109375" style="32" customWidth="1"/>
    <col min="9" max="10" width="6.7109375" style="32" customWidth="1"/>
    <col min="11" max="16" width="5.42578125" style="32" customWidth="1"/>
    <col min="17" max="17" width="12" style="31" bestFit="1" customWidth="1"/>
    <col min="18" max="16384" width="9.140625" style="32"/>
  </cols>
  <sheetData>
    <row r="1" spans="1:17" s="20" customFormat="1" ht="26.25" x14ac:dyDescent="0.4">
      <c r="A1" s="85" t="s">
        <v>345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9"/>
    </row>
    <row r="2" spans="1:17" s="22" customFormat="1" ht="3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Q2" s="23"/>
    </row>
    <row r="3" spans="1:17" s="25" customFormat="1" ht="21" x14ac:dyDescent="0.35">
      <c r="A3" s="86" t="s">
        <v>328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24"/>
    </row>
    <row r="4" spans="1:17" s="22" customFormat="1" ht="3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Q4" s="23"/>
    </row>
    <row r="5" spans="1:17" ht="15.75" x14ac:dyDescent="0.2">
      <c r="A5" s="26" t="s">
        <v>329</v>
      </c>
      <c r="B5" s="27"/>
      <c r="C5" s="87">
        <v>45386</v>
      </c>
      <c r="D5" s="87"/>
      <c r="E5" s="27" t="s">
        <v>330</v>
      </c>
      <c r="F5" s="28"/>
      <c r="G5" s="29">
        <v>42</v>
      </c>
      <c r="H5" s="28"/>
      <c r="I5" s="30" t="s">
        <v>331</v>
      </c>
      <c r="J5" s="30"/>
      <c r="K5" s="88" t="s">
        <v>309</v>
      </c>
      <c r="L5" s="88"/>
      <c r="M5" s="88"/>
      <c r="N5" s="88"/>
      <c r="O5" s="88"/>
      <c r="P5" s="88"/>
    </row>
    <row r="6" spans="1:17" s="33" customFormat="1" ht="15.75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Q6" s="34"/>
    </row>
    <row r="7" spans="1:17" s="22" customFormat="1" ht="3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Q7" s="23"/>
    </row>
    <row r="8" spans="1:17" s="36" customFormat="1" ht="18.75" x14ac:dyDescent="0.3">
      <c r="A8" s="84" t="s">
        <v>332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35"/>
    </row>
    <row r="9" spans="1:17" s="22" customFormat="1" ht="3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Q9" s="23"/>
    </row>
    <row r="10" spans="1:17" x14ac:dyDescent="0.2">
      <c r="A10" s="90" t="s">
        <v>333</v>
      </c>
      <c r="B10" s="92" t="s">
        <v>334</v>
      </c>
      <c r="C10" s="90" t="s">
        <v>1</v>
      </c>
      <c r="D10" s="90" t="s">
        <v>0</v>
      </c>
      <c r="E10" s="90" t="s">
        <v>335</v>
      </c>
      <c r="F10" s="94" t="s">
        <v>336</v>
      </c>
      <c r="G10" s="90" t="s">
        <v>337</v>
      </c>
      <c r="H10" s="90" t="s">
        <v>106</v>
      </c>
      <c r="I10" s="94" t="s">
        <v>295</v>
      </c>
      <c r="J10" s="94" t="s">
        <v>296</v>
      </c>
      <c r="K10" s="38">
        <v>29</v>
      </c>
      <c r="L10" s="38">
        <v>39</v>
      </c>
      <c r="M10" s="38">
        <v>49</v>
      </c>
      <c r="N10" s="38">
        <v>59</v>
      </c>
      <c r="O10" s="38">
        <v>69</v>
      </c>
      <c r="P10" s="39">
        <v>70</v>
      </c>
      <c r="Q10" s="40"/>
    </row>
    <row r="11" spans="1:17" x14ac:dyDescent="0.2">
      <c r="A11" s="91"/>
      <c r="B11" s="93"/>
      <c r="C11" s="91"/>
      <c r="D11" s="91"/>
      <c r="E11" s="91"/>
      <c r="F11" s="94"/>
      <c r="G11" s="91"/>
      <c r="H11" s="91"/>
      <c r="I11" s="94"/>
      <c r="J11" s="94"/>
      <c r="K11" s="37" t="s">
        <v>338</v>
      </c>
      <c r="L11" s="37" t="s">
        <v>339</v>
      </c>
      <c r="M11" s="37" t="s">
        <v>340</v>
      </c>
      <c r="N11" s="37" t="s">
        <v>341</v>
      </c>
      <c r="O11" s="37" t="s">
        <v>342</v>
      </c>
      <c r="P11" s="37" t="s">
        <v>343</v>
      </c>
    </row>
    <row r="12" spans="1:17" x14ac:dyDescent="0.2">
      <c r="A12" s="41" t="s">
        <v>134</v>
      </c>
      <c r="B12" s="49">
        <v>15</v>
      </c>
      <c r="C12" s="48" t="s">
        <v>221</v>
      </c>
      <c r="D12" s="48" t="s">
        <v>222</v>
      </c>
      <c r="E12" s="44">
        <v>1994</v>
      </c>
      <c r="F12" s="42" t="s">
        <v>306</v>
      </c>
      <c r="G12" s="41" t="str">
        <f t="shared" ref="G12:G43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50" t="s">
        <v>207</v>
      </c>
      <c r="I12" s="43">
        <v>15</v>
      </c>
      <c r="J12" s="43">
        <v>34</v>
      </c>
      <c r="K12" s="44" t="str">
        <f>IF(AND(E12&gt;1900,YEAR($C$5)-$E12&lt;=$K$10),COUNT($K$11:K11)+1,"")</f>
        <v/>
      </c>
      <c r="L12" s="44">
        <f>IF(AND(E12&gt;1900,YEAR($C$5)-$E12&gt;$K$10,YEAR($C$5)-$E12&lt;=$L$10),COUNT($L$11:L11)+1,"")</f>
        <v>1</v>
      </c>
      <c r="M12" s="44" t="str">
        <f>IF(AND(E12&gt;1900,YEAR($C$5)-$E12&gt;$L$10,YEAR($C$5)-$E12&lt;=$M$10),COUNT($M$11:M11)+1,"")</f>
        <v/>
      </c>
      <c r="N12" s="44" t="str">
        <f>IF(AND(E12&gt;1900,YEAR($C$5)-$E12&gt;$M$10,YEAR($C$5)-$E12&lt;=$N$10),COUNT($N$11:N11)+1,"")</f>
        <v/>
      </c>
      <c r="O12" s="44" t="str">
        <f>IF(AND(E12&gt;1900,YEAR($C$5)-$E12&gt;$N$10,YEAR($C$5)-$E12&lt;=$O$10),COUNT($O$11:O11)+1,"")</f>
        <v/>
      </c>
      <c r="P12" s="44" t="str">
        <f>IF(AND(E12&gt;1900,YEAR($C$5)-$E12&gt;=$P$10),COUNT($P$11:P11)+1,"")</f>
        <v/>
      </c>
    </row>
    <row r="13" spans="1:17" x14ac:dyDescent="0.2">
      <c r="A13" s="41" t="s">
        <v>135</v>
      </c>
      <c r="B13" s="51">
        <v>164</v>
      </c>
      <c r="C13" s="46" t="s">
        <v>4</v>
      </c>
      <c r="D13" s="46" t="s">
        <v>54</v>
      </c>
      <c r="E13" s="45">
        <v>1982</v>
      </c>
      <c r="F13" s="42" t="s">
        <v>306</v>
      </c>
      <c r="G13" s="41" t="str">
        <f t="shared" si="0"/>
        <v>do 49</v>
      </c>
      <c r="H13" s="46" t="s">
        <v>8</v>
      </c>
      <c r="I13" s="43">
        <v>16</v>
      </c>
      <c r="J13" s="43">
        <v>14</v>
      </c>
      <c r="K13" s="44" t="str">
        <f>IF(AND(E13&gt;1900,YEAR($C$5)-$E13&lt;=$K$10),COUNT($K$11:K12)+1,"")</f>
        <v/>
      </c>
      <c r="L13" s="44" t="str">
        <f>IF(AND(E13&gt;1900,YEAR($C$5)-$E13&gt;$K$10,YEAR($C$5)-$E13&lt;=$L$10),COUNT($L$11:L12)+1,"")</f>
        <v/>
      </c>
      <c r="M13" s="44">
        <f>IF(AND(E13&gt;1900,YEAR($C$5)-$E13&gt;$L$10,YEAR($C$5)-$E13&lt;=$M$10),COUNT($M$11:M12)+1,"")</f>
        <v>1</v>
      </c>
      <c r="N13" s="44" t="str">
        <f>IF(AND(E13&gt;1900,YEAR($C$5)-$E13&gt;$M$10,YEAR($C$5)-$E13&lt;=$N$10),COUNT($N$11:N12)+1,"")</f>
        <v/>
      </c>
      <c r="O13" s="44" t="str">
        <f>IF(AND(E13&gt;1900,YEAR($C$5)-$E13&gt;$N$10,YEAR($C$5)-$E13&lt;=$O$10),COUNT($O$11:O12)+1,"")</f>
        <v/>
      </c>
      <c r="P13" s="44" t="str">
        <f>IF(AND(E13&gt;1900,YEAR($C$5)-$E13&gt;=$P$10),COUNT($P$11:P12)+1,"")</f>
        <v/>
      </c>
    </row>
    <row r="14" spans="1:17" x14ac:dyDescent="0.2">
      <c r="A14" s="41" t="s">
        <v>136</v>
      </c>
      <c r="B14" s="46">
        <v>26</v>
      </c>
      <c r="C14" s="46" t="s">
        <v>62</v>
      </c>
      <c r="D14" s="46" t="s">
        <v>61</v>
      </c>
      <c r="E14" s="45">
        <v>2002</v>
      </c>
      <c r="F14" s="42" t="s">
        <v>306</v>
      </c>
      <c r="G14" s="41" t="str">
        <f t="shared" si="0"/>
        <v>do 29</v>
      </c>
      <c r="H14" s="46" t="s">
        <v>63</v>
      </c>
      <c r="I14" s="43">
        <v>16</v>
      </c>
      <c r="J14" s="43">
        <v>33</v>
      </c>
      <c r="K14" s="44">
        <f>IF(AND(E14&gt;1900,YEAR($C$5)-$E14&lt;=$K$10),COUNT($K$11:K13)+1,"")</f>
        <v>1</v>
      </c>
      <c r="L14" s="44" t="str">
        <f>IF(AND(E14&gt;1900,YEAR($C$5)-$E14&gt;$K$10,YEAR($C$5)-$E14&lt;=$L$10),COUNT($L$11:L13)+1,"")</f>
        <v/>
      </c>
      <c r="M14" s="44" t="str">
        <f>IF(AND(E14&gt;1900,YEAR($C$5)-$E14&gt;$L$10,YEAR($C$5)-$E14&lt;=$M$10),COUNT($M$11:M13)+1,"")</f>
        <v/>
      </c>
      <c r="N14" s="44" t="str">
        <f>IF(AND(E14&gt;1900,YEAR($C$5)-$E14&gt;$M$10,YEAR($C$5)-$E14&lt;=$N$10),COUNT($N$11:N13)+1,"")</f>
        <v/>
      </c>
      <c r="O14" s="44" t="str">
        <f>IF(AND(E14&gt;1900,YEAR($C$5)-$E14&gt;$N$10,YEAR($C$5)-$E14&lt;=$O$10),COUNT($O$11:O13)+1,"")</f>
        <v/>
      </c>
      <c r="P14" s="44" t="str">
        <f>IF(AND(E14&gt;1900,YEAR($C$5)-$E14&gt;=$P$10),COUNT($P$11:P13)+1,"")</f>
        <v/>
      </c>
    </row>
    <row r="15" spans="1:17" x14ac:dyDescent="0.2">
      <c r="A15" s="41" t="s">
        <v>137</v>
      </c>
      <c r="B15" s="46">
        <v>27</v>
      </c>
      <c r="C15" s="46" t="s">
        <v>95</v>
      </c>
      <c r="D15" s="46" t="s">
        <v>94</v>
      </c>
      <c r="E15" s="45">
        <v>2000</v>
      </c>
      <c r="F15" s="42" t="s">
        <v>306</v>
      </c>
      <c r="G15" s="41" t="str">
        <f t="shared" si="0"/>
        <v>do 29</v>
      </c>
      <c r="H15" s="46" t="s">
        <v>96</v>
      </c>
      <c r="I15" s="43">
        <v>17</v>
      </c>
      <c r="J15" s="43">
        <v>28</v>
      </c>
      <c r="K15" s="44">
        <f>IF(AND(E15&gt;1900,YEAR($C$5)-$E15&lt;=$K$10),COUNT($K$11:K14)+1,"")</f>
        <v>2</v>
      </c>
      <c r="L15" s="44" t="str">
        <f>IF(AND(E15&gt;1900,YEAR($C$5)-$E15&gt;$K$10,YEAR($C$5)-$E15&lt;=$L$10),COUNT($L$11:L14)+1,"")</f>
        <v/>
      </c>
      <c r="M15" s="44" t="str">
        <f>IF(AND(E15&gt;1900,YEAR($C$5)-$E15&gt;$L$10,YEAR($C$5)-$E15&lt;=$M$10),COUNT($M$11:M14)+1,"")</f>
        <v/>
      </c>
      <c r="N15" s="44" t="str">
        <f>IF(AND(E15&gt;1900,YEAR($C$5)-$E15&gt;$M$10,YEAR($C$5)-$E15&lt;=$N$10),COUNT($N$11:N14)+1,"")</f>
        <v/>
      </c>
      <c r="O15" s="44" t="str">
        <f>IF(AND(E15&gt;1900,YEAR($C$5)-$E15&gt;$N$10,YEAR($C$5)-$E15&lt;=$O$10),COUNT($O$11:O14)+1,"")</f>
        <v/>
      </c>
      <c r="P15" s="44" t="str">
        <f>IF(AND(E15&gt;1900,YEAR($C$5)-$E15&gt;=$P$10),COUNT($P$11:P14)+1,"")</f>
        <v/>
      </c>
    </row>
    <row r="16" spans="1:17" x14ac:dyDescent="0.2">
      <c r="A16" s="41" t="s">
        <v>138</v>
      </c>
      <c r="B16" s="52">
        <v>166</v>
      </c>
      <c r="C16" s="47" t="s">
        <v>116</v>
      </c>
      <c r="D16" s="47" t="s">
        <v>9</v>
      </c>
      <c r="E16" s="53">
        <v>1982</v>
      </c>
      <c r="F16" s="42" t="s">
        <v>306</v>
      </c>
      <c r="G16" s="41" t="str">
        <f t="shared" si="0"/>
        <v>do 49</v>
      </c>
      <c r="H16" s="50" t="s">
        <v>8</v>
      </c>
      <c r="I16" s="43">
        <v>17</v>
      </c>
      <c r="J16" s="43">
        <v>56</v>
      </c>
      <c r="K16" s="44" t="str">
        <f>IF(AND(E16&gt;1900,YEAR($C$5)-$E16&lt;=$K$10),COUNT($K$11:K15)+1,"")</f>
        <v/>
      </c>
      <c r="L16" s="44" t="str">
        <f>IF(AND(E16&gt;1900,YEAR($C$5)-$E16&gt;$K$10,YEAR($C$5)-$E16&lt;=$L$10),COUNT($L$11:L15)+1,"")</f>
        <v/>
      </c>
      <c r="M16" s="44">
        <f>IF(AND(E16&gt;1900,YEAR($C$5)-$E16&gt;$L$10,YEAR($C$5)-$E16&lt;=$M$10),COUNT($M$11:M15)+1,"")</f>
        <v>2</v>
      </c>
      <c r="N16" s="44" t="str">
        <f>IF(AND(E16&gt;1900,YEAR($C$5)-$E16&gt;$M$10,YEAR($C$5)-$E16&lt;=$N$10),COUNT($N$11:N15)+1,"")</f>
        <v/>
      </c>
      <c r="O16" s="44" t="str">
        <f>IF(AND(E16&gt;1900,YEAR($C$5)-$E16&gt;$N$10,YEAR($C$5)-$E16&lt;=$O$10),COUNT($O$11:O15)+1,"")</f>
        <v/>
      </c>
      <c r="P16" s="44" t="str">
        <f>IF(AND(E16&gt;1900,YEAR($C$5)-$E16&gt;=$P$10),COUNT($P$11:P15)+1,"")</f>
        <v/>
      </c>
    </row>
    <row r="17" spans="1:16" x14ac:dyDescent="0.2">
      <c r="A17" s="41" t="s">
        <v>139</v>
      </c>
      <c r="B17" s="46">
        <v>12</v>
      </c>
      <c r="C17" s="46" t="s">
        <v>16</v>
      </c>
      <c r="D17" s="46" t="s">
        <v>15</v>
      </c>
      <c r="E17" s="45">
        <v>1980</v>
      </c>
      <c r="F17" s="42" t="s">
        <v>306</v>
      </c>
      <c r="G17" s="41" t="str">
        <f t="shared" si="0"/>
        <v>do 49</v>
      </c>
      <c r="H17" s="46" t="s">
        <v>17</v>
      </c>
      <c r="I17" s="43">
        <v>18</v>
      </c>
      <c r="J17" s="43">
        <v>13</v>
      </c>
      <c r="K17" s="44" t="str">
        <f>IF(AND(E17&gt;1900,YEAR($C$5)-$E17&lt;=$K$10),COUNT($K$11:K16)+1,"")</f>
        <v/>
      </c>
      <c r="L17" s="44" t="str">
        <f>IF(AND(E17&gt;1900,YEAR($C$5)-$E17&gt;$K$10,YEAR($C$5)-$E17&lt;=$L$10),COUNT($L$11:L16)+1,"")</f>
        <v/>
      </c>
      <c r="M17" s="44">
        <f>IF(AND(E17&gt;1900,YEAR($C$5)-$E17&gt;$L$10,YEAR($C$5)-$E17&lt;=$M$10),COUNT($M$11:M16)+1,"")</f>
        <v>3</v>
      </c>
      <c r="N17" s="44" t="str">
        <f>IF(AND(E17&gt;1900,YEAR($C$5)-$E17&gt;$M$10,YEAR($C$5)-$E17&lt;=$N$10),COUNT($N$11:N16)+1,"")</f>
        <v/>
      </c>
      <c r="O17" s="44" t="str">
        <f>IF(AND(E17&gt;1900,YEAR($C$5)-$E17&gt;$N$10,YEAR($C$5)-$E17&lt;=$O$10),COUNT($O$11:O16)+1,"")</f>
        <v/>
      </c>
      <c r="P17" s="44" t="str">
        <f>IF(AND(E17&gt;1900,YEAR($C$5)-$E17&gt;=$P$10),COUNT($P$11:P16)+1,"")</f>
        <v/>
      </c>
    </row>
    <row r="18" spans="1:16" x14ac:dyDescent="0.2">
      <c r="A18" s="41" t="s">
        <v>140</v>
      </c>
      <c r="B18" s="49">
        <v>40</v>
      </c>
      <c r="C18" s="48" t="s">
        <v>257</v>
      </c>
      <c r="D18" s="48" t="s">
        <v>258</v>
      </c>
      <c r="E18" s="44">
        <v>2004</v>
      </c>
      <c r="F18" s="42" t="s">
        <v>306</v>
      </c>
      <c r="G18" s="41" t="str">
        <f t="shared" si="0"/>
        <v>do 29</v>
      </c>
      <c r="H18" s="50" t="s">
        <v>259</v>
      </c>
      <c r="I18" s="43">
        <v>18</v>
      </c>
      <c r="J18" s="43">
        <v>17</v>
      </c>
      <c r="K18" s="44">
        <f>IF(AND(E18&gt;1900,YEAR($C$5)-$E18&lt;=$K$10),COUNT($K$11:K17)+1,"")</f>
        <v>3</v>
      </c>
      <c r="L18" s="44" t="str">
        <f>IF(AND(E18&gt;1900,YEAR($C$5)-$E18&gt;$K$10,YEAR($C$5)-$E18&lt;=$L$10),COUNT($L$11:L17)+1,"")</f>
        <v/>
      </c>
      <c r="M18" s="44" t="str">
        <f>IF(AND(E18&gt;1900,YEAR($C$5)-$E18&gt;$L$10,YEAR($C$5)-$E18&lt;=$M$10),COUNT($M$11:M17)+1,"")</f>
        <v/>
      </c>
      <c r="N18" s="44" t="str">
        <f>IF(AND(E18&gt;1900,YEAR($C$5)-$E18&gt;$M$10,YEAR($C$5)-$E18&lt;=$N$10),COUNT($N$11:N17)+1,"")</f>
        <v/>
      </c>
      <c r="O18" s="44" t="str">
        <f>IF(AND(E18&gt;1900,YEAR($C$5)-$E18&gt;$N$10,YEAR($C$5)-$E18&lt;=$O$10),COUNT($O$11:O17)+1,"")</f>
        <v/>
      </c>
      <c r="P18" s="44" t="str">
        <f>IF(AND(E18&gt;1900,YEAR($C$5)-$E18&gt;=$P$10),COUNT($P$11:P17)+1,"")</f>
        <v/>
      </c>
    </row>
    <row r="19" spans="1:16" x14ac:dyDescent="0.2">
      <c r="A19" s="41" t="s">
        <v>141</v>
      </c>
      <c r="B19" s="46">
        <v>17</v>
      </c>
      <c r="C19" s="46" t="s">
        <v>65</v>
      </c>
      <c r="D19" s="46" t="s">
        <v>64</v>
      </c>
      <c r="E19" s="45">
        <v>1999</v>
      </c>
      <c r="F19" s="42" t="s">
        <v>306</v>
      </c>
      <c r="G19" s="41" t="str">
        <f t="shared" si="0"/>
        <v>do 29</v>
      </c>
      <c r="H19" s="46" t="s">
        <v>66</v>
      </c>
      <c r="I19" s="43">
        <v>18</v>
      </c>
      <c r="J19" s="43">
        <v>26</v>
      </c>
      <c r="K19" s="44">
        <f>IF(AND(E19&gt;1900,YEAR($C$5)-$E19&lt;=$K$10),COUNT($K$11:K18)+1,"")</f>
        <v>4</v>
      </c>
      <c r="L19" s="44" t="str">
        <f>IF(AND(E19&gt;1900,YEAR($C$5)-$E19&gt;$K$10,YEAR($C$5)-$E19&lt;=$L$10),COUNT($L$11:L18)+1,"")</f>
        <v/>
      </c>
      <c r="M19" s="44" t="str">
        <f>IF(AND(E19&gt;1900,YEAR($C$5)-$E19&gt;$L$10,YEAR($C$5)-$E19&lt;=$M$10),COUNT($M$11:M18)+1,"")</f>
        <v/>
      </c>
      <c r="N19" s="44" t="str">
        <f>IF(AND(E19&gt;1900,YEAR($C$5)-$E19&gt;$M$10,YEAR($C$5)-$E19&lt;=$N$10),COUNT($N$11:N18)+1,"")</f>
        <v/>
      </c>
      <c r="O19" s="44" t="str">
        <f>IF(AND(E19&gt;1900,YEAR($C$5)-$E19&gt;$N$10,YEAR($C$5)-$E19&lt;=$O$10),COUNT($O$11:O18)+1,"")</f>
        <v/>
      </c>
      <c r="P19" s="44" t="str">
        <f>IF(AND(E19&gt;1900,YEAR($C$5)-$E19&gt;=$P$10),COUNT($P$11:P18)+1,"")</f>
        <v/>
      </c>
    </row>
    <row r="20" spans="1:16" x14ac:dyDescent="0.2">
      <c r="A20" s="41" t="s">
        <v>142</v>
      </c>
      <c r="B20" s="46">
        <v>28</v>
      </c>
      <c r="C20" s="46" t="s">
        <v>25</v>
      </c>
      <c r="D20" s="46" t="s">
        <v>24</v>
      </c>
      <c r="E20" s="45">
        <v>1980</v>
      </c>
      <c r="F20" s="42" t="s">
        <v>306</v>
      </c>
      <c r="G20" s="41" t="str">
        <f t="shared" si="0"/>
        <v>do 49</v>
      </c>
      <c r="H20" s="46" t="s">
        <v>26</v>
      </c>
      <c r="I20" s="43">
        <v>18</v>
      </c>
      <c r="J20" s="43">
        <v>46</v>
      </c>
      <c r="K20" s="44" t="str">
        <f>IF(AND(E20&gt;1900,YEAR($C$5)-$E20&lt;=$K$10),COUNT($K$11:K19)+1,"")</f>
        <v/>
      </c>
      <c r="L20" s="44" t="str">
        <f>IF(AND(E20&gt;1900,YEAR($C$5)-$E20&gt;$K$10,YEAR($C$5)-$E20&lt;=$L$10),COUNT($L$11:L19)+1,"")</f>
        <v/>
      </c>
      <c r="M20" s="44">
        <f>IF(AND(E20&gt;1900,YEAR($C$5)-$E20&gt;$L$10,YEAR($C$5)-$E20&lt;=$M$10),COUNT($M$11:M19)+1,"")</f>
        <v>4</v>
      </c>
      <c r="N20" s="44" t="str">
        <f>IF(AND(E20&gt;1900,YEAR($C$5)-$E20&gt;$M$10,YEAR($C$5)-$E20&lt;=$N$10),COUNT($N$11:N19)+1,"")</f>
        <v/>
      </c>
      <c r="O20" s="44" t="str">
        <f>IF(AND(E20&gt;1900,YEAR($C$5)-$E20&gt;$N$10,YEAR($C$5)-$E20&lt;=$O$10),COUNT($O$11:O19)+1,"")</f>
        <v/>
      </c>
      <c r="P20" s="44" t="str">
        <f>IF(AND(E20&gt;1900,YEAR($C$5)-$E20&gt;=$P$10),COUNT($P$11:P19)+1,"")</f>
        <v/>
      </c>
    </row>
    <row r="21" spans="1:16" x14ac:dyDescent="0.2">
      <c r="A21" s="41" t="s">
        <v>143</v>
      </c>
      <c r="B21" s="51">
        <v>184</v>
      </c>
      <c r="C21" s="46" t="s">
        <v>46</v>
      </c>
      <c r="D21" s="46" t="s">
        <v>6</v>
      </c>
      <c r="E21" s="45">
        <v>1959</v>
      </c>
      <c r="F21" s="42" t="s">
        <v>306</v>
      </c>
      <c r="G21" s="41" t="str">
        <f t="shared" si="0"/>
        <v>do 69</v>
      </c>
      <c r="H21" s="46" t="s">
        <v>8</v>
      </c>
      <c r="I21" s="43">
        <v>18</v>
      </c>
      <c r="J21" s="43">
        <v>48</v>
      </c>
      <c r="K21" s="44" t="str">
        <f>IF(AND(E21&gt;1900,YEAR($C$5)-$E21&lt;=$K$10),COUNT($K$11:K20)+1,"")</f>
        <v/>
      </c>
      <c r="L21" s="44" t="str">
        <f>IF(AND(E21&gt;1900,YEAR($C$5)-$E21&gt;$K$10,YEAR($C$5)-$E21&lt;=$L$10),COUNT($L$11:L20)+1,"")</f>
        <v/>
      </c>
      <c r="M21" s="44" t="str">
        <f>IF(AND(E21&gt;1900,YEAR($C$5)-$E21&gt;$L$10,YEAR($C$5)-$E21&lt;=$M$10),COUNT($M$11:M20)+1,"")</f>
        <v/>
      </c>
      <c r="N21" s="44" t="str">
        <f>IF(AND(E21&gt;1900,YEAR($C$5)-$E21&gt;$M$10,YEAR($C$5)-$E21&lt;=$N$10),COUNT($N$11:N20)+1,"")</f>
        <v/>
      </c>
      <c r="O21" s="44">
        <f>IF(AND(E21&gt;1900,YEAR($C$5)-$E21&gt;$N$10,YEAR($C$5)-$E21&lt;=$O$10),COUNT($O$11:O20)+1,"")</f>
        <v>1</v>
      </c>
      <c r="P21" s="44" t="str">
        <f>IF(AND(E21&gt;1900,YEAR($C$5)-$E21&gt;=$P$10),COUNT($P$11:P20)+1,"")</f>
        <v/>
      </c>
    </row>
    <row r="22" spans="1:16" x14ac:dyDescent="0.2">
      <c r="A22" s="41" t="s">
        <v>144</v>
      </c>
      <c r="B22" s="49">
        <v>55</v>
      </c>
      <c r="C22" s="48" t="s">
        <v>282</v>
      </c>
      <c r="D22" s="48" t="s">
        <v>15</v>
      </c>
      <c r="E22" s="44">
        <v>1989</v>
      </c>
      <c r="F22" s="42" t="s">
        <v>306</v>
      </c>
      <c r="G22" s="41" t="str">
        <f t="shared" si="0"/>
        <v>do 39</v>
      </c>
      <c r="H22" s="50" t="s">
        <v>283</v>
      </c>
      <c r="I22" s="43">
        <v>19</v>
      </c>
      <c r="J22" s="43">
        <v>41</v>
      </c>
      <c r="K22" s="44" t="str">
        <f>IF(AND(E22&gt;1900,YEAR($C$5)-$E22&lt;=$K$10),COUNT($K$11:K21)+1,"")</f>
        <v/>
      </c>
      <c r="L22" s="44">
        <f>IF(AND(E22&gt;1900,YEAR($C$5)-$E22&gt;$K$10,YEAR($C$5)-$E22&lt;=$L$10),COUNT($L$11:L21)+1,"")</f>
        <v>2</v>
      </c>
      <c r="M22" s="44" t="str">
        <f>IF(AND(E22&gt;1900,YEAR($C$5)-$E22&gt;$L$10,YEAR($C$5)-$E22&lt;=$M$10),COUNT($M$11:M21)+1,"")</f>
        <v/>
      </c>
      <c r="N22" s="44" t="str">
        <f>IF(AND(E22&gt;1900,YEAR($C$5)-$E22&gt;$M$10,YEAR($C$5)-$E22&lt;=$N$10),COUNT($N$11:N21)+1,"")</f>
        <v/>
      </c>
      <c r="O22" s="44" t="str">
        <f>IF(AND(E22&gt;1900,YEAR($C$5)-$E22&gt;$N$10,YEAR($C$5)-$E22&lt;=$O$10),COUNT($O$11:O21)+1,"")</f>
        <v/>
      </c>
      <c r="P22" s="44" t="str">
        <f>IF(AND(E22&gt;1900,YEAR($C$5)-$E22&gt;=$P$10),COUNT($P$11:P21)+1,"")</f>
        <v/>
      </c>
    </row>
    <row r="23" spans="1:16" x14ac:dyDescent="0.2">
      <c r="A23" s="41" t="s">
        <v>145</v>
      </c>
      <c r="B23" s="52">
        <v>173</v>
      </c>
      <c r="C23" s="47" t="s">
        <v>120</v>
      </c>
      <c r="D23" s="47" t="s">
        <v>121</v>
      </c>
      <c r="E23" s="53">
        <v>1993</v>
      </c>
      <c r="F23" s="42" t="s">
        <v>306</v>
      </c>
      <c r="G23" s="41" t="str">
        <f t="shared" si="0"/>
        <v>do 39</v>
      </c>
      <c r="H23" s="50" t="s">
        <v>8</v>
      </c>
      <c r="I23" s="43">
        <v>19</v>
      </c>
      <c r="J23" s="43">
        <v>45</v>
      </c>
      <c r="K23" s="44" t="str">
        <f>IF(AND(E23&gt;1900,YEAR($C$5)-$E23&lt;=$K$10),COUNT($K$11:K22)+1,"")</f>
        <v/>
      </c>
      <c r="L23" s="44">
        <f>IF(AND(E23&gt;1900,YEAR($C$5)-$E23&gt;$K$10,YEAR($C$5)-$E23&lt;=$L$10),COUNT($L$11:L22)+1,"")</f>
        <v>3</v>
      </c>
      <c r="M23" s="44" t="str">
        <f>IF(AND(E23&gt;1900,YEAR($C$5)-$E23&gt;$L$10,YEAR($C$5)-$E23&lt;=$M$10),COUNT($M$11:M22)+1,"")</f>
        <v/>
      </c>
      <c r="N23" s="44" t="str">
        <f>IF(AND(E23&gt;1900,YEAR($C$5)-$E23&gt;$M$10,YEAR($C$5)-$E23&lt;=$N$10),COUNT($N$11:N22)+1,"")</f>
        <v/>
      </c>
      <c r="O23" s="44" t="str">
        <f>IF(AND(E23&gt;1900,YEAR($C$5)-$E23&gt;$N$10,YEAR($C$5)-$E23&lt;=$O$10),COUNT($O$11:O22)+1,"")</f>
        <v/>
      </c>
      <c r="P23" s="44" t="str">
        <f>IF(AND(E23&gt;1900,YEAR($C$5)-$E23&gt;=$P$10),COUNT($P$11:P22)+1,"")</f>
        <v/>
      </c>
    </row>
    <row r="24" spans="1:16" x14ac:dyDescent="0.2">
      <c r="A24" s="41" t="s">
        <v>146</v>
      </c>
      <c r="B24" s="51">
        <v>144</v>
      </c>
      <c r="C24" s="46" t="s">
        <v>78</v>
      </c>
      <c r="D24" s="46" t="s">
        <v>15</v>
      </c>
      <c r="E24" s="45">
        <v>1979</v>
      </c>
      <c r="F24" s="42" t="s">
        <v>306</v>
      </c>
      <c r="G24" s="41" t="str">
        <f t="shared" si="0"/>
        <v>do 49</v>
      </c>
      <c r="H24" s="46" t="s">
        <v>8</v>
      </c>
      <c r="I24" s="43">
        <v>19</v>
      </c>
      <c r="J24" s="43">
        <v>49</v>
      </c>
      <c r="K24" s="44" t="str">
        <f>IF(AND(E24&gt;1900,YEAR($C$5)-$E24&lt;=$K$10),COUNT($K$11:K23)+1,"")</f>
        <v/>
      </c>
      <c r="L24" s="44" t="str">
        <f>IF(AND(E24&gt;1900,YEAR($C$5)-$E24&gt;$K$10,YEAR($C$5)-$E24&lt;=$L$10),COUNT($L$11:L23)+1,"")</f>
        <v/>
      </c>
      <c r="M24" s="44">
        <f>IF(AND(E24&gt;1900,YEAR($C$5)-$E24&gt;$L$10,YEAR($C$5)-$E24&lt;=$M$10),COUNT($M$11:M23)+1,"")</f>
        <v>5</v>
      </c>
      <c r="N24" s="44" t="str">
        <f>IF(AND(E24&gt;1900,YEAR($C$5)-$E24&gt;$M$10,YEAR($C$5)-$E24&lt;=$N$10),COUNT($N$11:N23)+1,"")</f>
        <v/>
      </c>
      <c r="O24" s="44" t="str">
        <f>IF(AND(E24&gt;1900,YEAR($C$5)-$E24&gt;$N$10,YEAR($C$5)-$E24&lt;=$O$10),COUNT($O$11:O23)+1,"")</f>
        <v/>
      </c>
      <c r="P24" s="44" t="str">
        <f>IF(AND(E24&gt;1900,YEAR($C$5)-$E24&gt;=$P$10),COUNT($P$11:P23)+1,"")</f>
        <v/>
      </c>
    </row>
    <row r="25" spans="1:16" x14ac:dyDescent="0.2">
      <c r="A25" s="41" t="s">
        <v>147</v>
      </c>
      <c r="B25" s="49">
        <v>30</v>
      </c>
      <c r="C25" s="48" t="s">
        <v>244</v>
      </c>
      <c r="D25" s="48" t="s">
        <v>24</v>
      </c>
      <c r="E25" s="44">
        <v>1981</v>
      </c>
      <c r="F25" s="42" t="s">
        <v>306</v>
      </c>
      <c r="G25" s="41" t="str">
        <f t="shared" si="0"/>
        <v>do 49</v>
      </c>
      <c r="H25" s="50" t="s">
        <v>26</v>
      </c>
      <c r="I25" s="43">
        <v>20</v>
      </c>
      <c r="J25" s="43">
        <v>4</v>
      </c>
      <c r="K25" s="44" t="str">
        <f>IF(AND(E25&gt;1900,YEAR($C$5)-$E25&lt;=$K$10),COUNT($K$11:K24)+1,"")</f>
        <v/>
      </c>
      <c r="L25" s="44" t="str">
        <f>IF(AND(E25&gt;1900,YEAR($C$5)-$E25&gt;$K$10,YEAR($C$5)-$E25&lt;=$L$10),COUNT($L$11:L24)+1,"")</f>
        <v/>
      </c>
      <c r="M25" s="44">
        <f>IF(AND(E25&gt;1900,YEAR($C$5)-$E25&gt;$L$10,YEAR($C$5)-$E25&lt;=$M$10),COUNT($M$11:M24)+1,"")</f>
        <v>6</v>
      </c>
      <c r="N25" s="44" t="str">
        <f>IF(AND(E25&gt;1900,YEAR($C$5)-$E25&gt;$M$10,YEAR($C$5)-$E25&lt;=$N$10),COUNT($N$11:N24)+1,"")</f>
        <v/>
      </c>
      <c r="O25" s="44" t="str">
        <f>IF(AND(E25&gt;1900,YEAR($C$5)-$E25&gt;$N$10,YEAR($C$5)-$E25&lt;=$O$10),COUNT($O$11:O24)+1,"")</f>
        <v/>
      </c>
      <c r="P25" s="44" t="str">
        <f>IF(AND(E25&gt;1900,YEAR($C$5)-$E25&gt;=$P$10),COUNT($P$11:P24)+1,"")</f>
        <v/>
      </c>
    </row>
    <row r="26" spans="1:16" x14ac:dyDescent="0.2">
      <c r="A26" s="41" t="s">
        <v>148</v>
      </c>
      <c r="B26" s="51">
        <v>142</v>
      </c>
      <c r="C26" s="46" t="s">
        <v>4</v>
      </c>
      <c r="D26" s="46" t="s">
        <v>3</v>
      </c>
      <c r="E26" s="45">
        <v>1979</v>
      </c>
      <c r="F26" s="42" t="s">
        <v>306</v>
      </c>
      <c r="G26" s="41" t="str">
        <f t="shared" si="0"/>
        <v>do 49</v>
      </c>
      <c r="H26" s="46" t="s">
        <v>5</v>
      </c>
      <c r="I26" s="43">
        <v>20</v>
      </c>
      <c r="J26" s="43">
        <v>39</v>
      </c>
      <c r="K26" s="44" t="str">
        <f>IF(AND(E26&gt;1900,YEAR($C$5)-$E26&lt;=$K$10),COUNT($K$11:K25)+1,"")</f>
        <v/>
      </c>
      <c r="L26" s="44" t="str">
        <f>IF(AND(E26&gt;1900,YEAR($C$5)-$E26&gt;$K$10,YEAR($C$5)-$E26&lt;=$L$10),COUNT($L$11:L25)+1,"")</f>
        <v/>
      </c>
      <c r="M26" s="44">
        <f>IF(AND(E26&gt;1900,YEAR($C$5)-$E26&gt;$L$10,YEAR($C$5)-$E26&lt;=$M$10),COUNT($M$11:M25)+1,"")</f>
        <v>7</v>
      </c>
      <c r="N26" s="44" t="str">
        <f>IF(AND(E26&gt;1900,YEAR($C$5)-$E26&gt;$M$10,YEAR($C$5)-$E26&lt;=$N$10),COUNT($N$11:N25)+1,"")</f>
        <v/>
      </c>
      <c r="O26" s="44" t="str">
        <f>IF(AND(E26&gt;1900,YEAR($C$5)-$E26&gt;$N$10,YEAR($C$5)-$E26&lt;=$O$10),COUNT($O$11:O25)+1,"")</f>
        <v/>
      </c>
      <c r="P26" s="44" t="str">
        <f>IF(AND(E26&gt;1900,YEAR($C$5)-$E26&gt;=$P$10),COUNT($P$11:P25)+1,"")</f>
        <v/>
      </c>
    </row>
    <row r="27" spans="1:16" x14ac:dyDescent="0.2">
      <c r="A27" s="41" t="s">
        <v>149</v>
      </c>
      <c r="B27" s="49">
        <v>5</v>
      </c>
      <c r="C27" s="48" t="s">
        <v>206</v>
      </c>
      <c r="D27" s="48" t="s">
        <v>111</v>
      </c>
      <c r="E27" s="44">
        <v>1963</v>
      </c>
      <c r="F27" s="42" t="s">
        <v>306</v>
      </c>
      <c r="G27" s="41" t="str">
        <f t="shared" si="0"/>
        <v>do 69</v>
      </c>
      <c r="H27" s="50" t="s">
        <v>207</v>
      </c>
      <c r="I27" s="43">
        <v>20</v>
      </c>
      <c r="J27" s="43">
        <v>44</v>
      </c>
      <c r="K27" s="44" t="str">
        <f>IF(AND(E27&gt;1900,YEAR($C$5)-$E27&lt;=$K$10),COUNT($K$11:K26)+1,"")</f>
        <v/>
      </c>
      <c r="L27" s="44" t="str">
        <f>IF(AND(E27&gt;1900,YEAR($C$5)-$E27&gt;$K$10,YEAR($C$5)-$E27&lt;=$L$10),COUNT($L$11:L26)+1,"")</f>
        <v/>
      </c>
      <c r="M27" s="44" t="str">
        <f>IF(AND(E27&gt;1900,YEAR($C$5)-$E27&gt;$L$10,YEAR($C$5)-$E27&lt;=$M$10),COUNT($M$11:M26)+1,"")</f>
        <v/>
      </c>
      <c r="N27" s="44" t="str">
        <f>IF(AND(E27&gt;1900,YEAR($C$5)-$E27&gt;$M$10,YEAR($C$5)-$E27&lt;=$N$10),COUNT($N$11:N26)+1,"")</f>
        <v/>
      </c>
      <c r="O27" s="44">
        <f>IF(AND(E27&gt;1900,YEAR($C$5)-$E27&gt;$N$10,YEAR($C$5)-$E27&lt;=$O$10),COUNT($O$11:O26)+1,"")</f>
        <v>2</v>
      </c>
      <c r="P27" s="44" t="str">
        <f>IF(AND(E27&gt;1900,YEAR($C$5)-$E27&gt;=$P$10),COUNT($P$11:P26)+1,"")</f>
        <v/>
      </c>
    </row>
    <row r="28" spans="1:16" x14ac:dyDescent="0.2">
      <c r="A28" s="41" t="s">
        <v>150</v>
      </c>
      <c r="B28" s="46">
        <v>48</v>
      </c>
      <c r="C28" s="46" t="s">
        <v>51</v>
      </c>
      <c r="D28" s="46" t="s">
        <v>15</v>
      </c>
      <c r="E28" s="45">
        <v>1996</v>
      </c>
      <c r="F28" s="42" t="s">
        <v>306</v>
      </c>
      <c r="G28" s="41" t="str">
        <f t="shared" si="0"/>
        <v>do 29</v>
      </c>
      <c r="H28" s="46" t="s">
        <v>50</v>
      </c>
      <c r="I28" s="43">
        <v>20</v>
      </c>
      <c r="J28" s="43">
        <v>53</v>
      </c>
      <c r="K28" s="44">
        <f>IF(AND(E28&gt;1900,YEAR($C$5)-$E28&lt;=$K$10),COUNT($K$11:K27)+1,"")</f>
        <v>5</v>
      </c>
      <c r="L28" s="44" t="str">
        <f>IF(AND(E28&gt;1900,YEAR($C$5)-$E28&gt;$K$10,YEAR($C$5)-$E28&lt;=$L$10),COUNT($L$11:L27)+1,"")</f>
        <v/>
      </c>
      <c r="M28" s="44" t="str">
        <f>IF(AND(E28&gt;1900,YEAR($C$5)-$E28&gt;$L$10,YEAR($C$5)-$E28&lt;=$M$10),COUNT($M$11:M27)+1,"")</f>
        <v/>
      </c>
      <c r="N28" s="44" t="str">
        <f>IF(AND(E28&gt;1900,YEAR($C$5)-$E28&gt;$M$10,YEAR($C$5)-$E28&lt;=$N$10),COUNT($N$11:N27)+1,"")</f>
        <v/>
      </c>
      <c r="O28" s="44" t="str">
        <f>IF(AND(E28&gt;1900,YEAR($C$5)-$E28&gt;$N$10,YEAR($C$5)-$E28&lt;=$O$10),COUNT($O$11:O27)+1,"")</f>
        <v/>
      </c>
      <c r="P28" s="44" t="str">
        <f>IF(AND(E28&gt;1900,YEAR($C$5)-$E28&gt;=$P$10),COUNT($P$11:P27)+1,"")</f>
        <v/>
      </c>
    </row>
    <row r="29" spans="1:16" x14ac:dyDescent="0.2">
      <c r="A29" s="41" t="s">
        <v>151</v>
      </c>
      <c r="B29" s="49">
        <v>51</v>
      </c>
      <c r="C29" s="48" t="s">
        <v>277</v>
      </c>
      <c r="D29" s="48" t="s">
        <v>9</v>
      </c>
      <c r="E29" s="44">
        <v>1987</v>
      </c>
      <c r="F29" s="42" t="s">
        <v>306</v>
      </c>
      <c r="G29" s="41" t="str">
        <f t="shared" si="0"/>
        <v>do 39</v>
      </c>
      <c r="H29" s="50" t="s">
        <v>278</v>
      </c>
      <c r="I29" s="43">
        <v>20</v>
      </c>
      <c r="J29" s="43">
        <v>54</v>
      </c>
      <c r="K29" s="44" t="str">
        <f>IF(AND(E29&gt;1900,YEAR($C$5)-$E29&lt;=$K$10),COUNT($K$11:K28)+1,"")</f>
        <v/>
      </c>
      <c r="L29" s="44">
        <f>IF(AND(E29&gt;1900,YEAR($C$5)-$E29&gt;$K$10,YEAR($C$5)-$E29&lt;=$L$10),COUNT($L$11:L28)+1,"")</f>
        <v>4</v>
      </c>
      <c r="M29" s="44" t="str">
        <f>IF(AND(E29&gt;1900,YEAR($C$5)-$E29&gt;$L$10,YEAR($C$5)-$E29&lt;=$M$10),COUNT($M$11:M28)+1,"")</f>
        <v/>
      </c>
      <c r="N29" s="44" t="str">
        <f>IF(AND(E29&gt;1900,YEAR($C$5)-$E29&gt;$M$10,YEAR($C$5)-$E29&lt;=$N$10),COUNT($N$11:N28)+1,"")</f>
        <v/>
      </c>
      <c r="O29" s="44" t="str">
        <f>IF(AND(E29&gt;1900,YEAR($C$5)-$E29&gt;$N$10,YEAR($C$5)-$E29&lt;=$O$10),COUNT($O$11:O28)+1,"")</f>
        <v/>
      </c>
      <c r="P29" s="44" t="str">
        <f>IF(AND(E29&gt;1900,YEAR($C$5)-$E29&gt;=$P$10),COUNT($P$11:P28)+1,"")</f>
        <v/>
      </c>
    </row>
    <row r="30" spans="1:16" x14ac:dyDescent="0.2">
      <c r="A30" s="41" t="s">
        <v>152</v>
      </c>
      <c r="B30" s="51">
        <v>179</v>
      </c>
      <c r="C30" s="46" t="s">
        <v>77</v>
      </c>
      <c r="D30" s="46" t="s">
        <v>76</v>
      </c>
      <c r="E30" s="45">
        <v>1965</v>
      </c>
      <c r="F30" s="42" t="s">
        <v>306</v>
      </c>
      <c r="G30" s="41" t="str">
        <f t="shared" si="0"/>
        <v>do 59</v>
      </c>
      <c r="H30" s="46" t="s">
        <v>8</v>
      </c>
      <c r="I30" s="43">
        <v>20</v>
      </c>
      <c r="J30" s="43">
        <v>57</v>
      </c>
      <c r="K30" s="44" t="str">
        <f>IF(AND(E30&gt;1900,YEAR($C$5)-$E30&lt;=$K$10),COUNT($K$11:K29)+1,"")</f>
        <v/>
      </c>
      <c r="L30" s="44" t="str">
        <f>IF(AND(E30&gt;1900,YEAR($C$5)-$E30&gt;$K$10,YEAR($C$5)-$E30&lt;=$L$10),COUNT($L$11:L29)+1,"")</f>
        <v/>
      </c>
      <c r="M30" s="44" t="str">
        <f>IF(AND(E30&gt;1900,YEAR($C$5)-$E30&gt;$L$10,YEAR($C$5)-$E30&lt;=$M$10),COUNT($M$11:M29)+1,"")</f>
        <v/>
      </c>
      <c r="N30" s="44">
        <f>IF(AND(E30&gt;1900,YEAR($C$5)-$E30&gt;$M$10,YEAR($C$5)-$E30&lt;=$N$10),COUNT($N$11:N29)+1,"")</f>
        <v>1</v>
      </c>
      <c r="O30" s="44" t="str">
        <f>IF(AND(E30&gt;1900,YEAR($C$5)-$E30&gt;$N$10,YEAR($C$5)-$E30&lt;=$O$10),COUNT($O$11:O29)+1,"")</f>
        <v/>
      </c>
      <c r="P30" s="44" t="str">
        <f>IF(AND(E30&gt;1900,YEAR($C$5)-$E30&gt;=$P$10),COUNT($P$11:P29)+1,"")</f>
        <v/>
      </c>
    </row>
    <row r="31" spans="1:16" x14ac:dyDescent="0.2">
      <c r="A31" s="41" t="s">
        <v>153</v>
      </c>
      <c r="B31" s="49">
        <v>43</v>
      </c>
      <c r="C31" s="48" t="s">
        <v>55</v>
      </c>
      <c r="D31" s="48" t="s">
        <v>109</v>
      </c>
      <c r="E31" s="44">
        <v>1970</v>
      </c>
      <c r="F31" s="42" t="s">
        <v>306</v>
      </c>
      <c r="G31" s="41" t="str">
        <f t="shared" si="0"/>
        <v>do 59</v>
      </c>
      <c r="H31" s="50" t="s">
        <v>263</v>
      </c>
      <c r="I31" s="43">
        <v>21</v>
      </c>
      <c r="J31" s="43">
        <v>29</v>
      </c>
      <c r="K31" s="44" t="str">
        <f>IF(AND(E31&gt;1900,YEAR($C$5)-$E31&lt;=$K$10),COUNT($K$11:K30)+1,"")</f>
        <v/>
      </c>
      <c r="L31" s="44" t="str">
        <f>IF(AND(E31&gt;1900,YEAR($C$5)-$E31&gt;$K$10,YEAR($C$5)-$E31&lt;=$L$10),COUNT($L$11:L30)+1,"")</f>
        <v/>
      </c>
      <c r="M31" s="44" t="str">
        <f>IF(AND(E31&gt;1900,YEAR($C$5)-$E31&gt;$L$10,YEAR($C$5)-$E31&lt;=$M$10),COUNT($M$11:M30)+1,"")</f>
        <v/>
      </c>
      <c r="N31" s="44">
        <f>IF(AND(E31&gt;1900,YEAR($C$5)-$E31&gt;$M$10,YEAR($C$5)-$E31&lt;=$N$10),COUNT($N$11:N30)+1,"")</f>
        <v>2</v>
      </c>
      <c r="O31" s="44" t="str">
        <f>IF(AND(E31&gt;1900,YEAR($C$5)-$E31&gt;$N$10,YEAR($C$5)-$E31&lt;=$O$10),COUNT($O$11:O30)+1,"")</f>
        <v/>
      </c>
      <c r="P31" s="44" t="str">
        <f>IF(AND(E31&gt;1900,YEAR($C$5)-$E31&gt;=$P$10),COUNT($P$11:P30)+1,"")</f>
        <v/>
      </c>
    </row>
    <row r="32" spans="1:16" x14ac:dyDescent="0.2">
      <c r="A32" s="41" t="s">
        <v>154</v>
      </c>
      <c r="B32" s="51">
        <v>124</v>
      </c>
      <c r="C32" s="46" t="s">
        <v>102</v>
      </c>
      <c r="D32" s="46" t="s">
        <v>101</v>
      </c>
      <c r="E32" s="45">
        <v>1960</v>
      </c>
      <c r="F32" s="42" t="s">
        <v>306</v>
      </c>
      <c r="G32" s="41" t="str">
        <f t="shared" si="0"/>
        <v>do 69</v>
      </c>
      <c r="H32" s="46" t="s">
        <v>8</v>
      </c>
      <c r="I32" s="43">
        <v>21</v>
      </c>
      <c r="J32" s="43">
        <v>33</v>
      </c>
      <c r="K32" s="44" t="str">
        <f>IF(AND(E32&gt;1900,YEAR($C$5)-$E32&lt;=$K$10),COUNT($K$11:K31)+1,"")</f>
        <v/>
      </c>
      <c r="L32" s="44" t="str">
        <f>IF(AND(E32&gt;1900,YEAR($C$5)-$E32&gt;$K$10,YEAR($C$5)-$E32&lt;=$L$10),COUNT($L$11:L31)+1,"")</f>
        <v/>
      </c>
      <c r="M32" s="44" t="str">
        <f>IF(AND(E32&gt;1900,YEAR($C$5)-$E32&gt;$L$10,YEAR($C$5)-$E32&lt;=$M$10),COUNT($M$11:M31)+1,"")</f>
        <v/>
      </c>
      <c r="N32" s="44" t="str">
        <f>IF(AND(E32&gt;1900,YEAR($C$5)-$E32&gt;$M$10,YEAR($C$5)-$E32&lt;=$N$10),COUNT($N$11:N31)+1,"")</f>
        <v/>
      </c>
      <c r="O32" s="44">
        <f>IF(AND(E32&gt;1900,YEAR($C$5)-$E32&gt;$N$10,YEAR($C$5)-$E32&lt;=$O$10),COUNT($O$11:O31)+1,"")</f>
        <v>3</v>
      </c>
      <c r="P32" s="44" t="str">
        <f>IF(AND(E32&gt;1900,YEAR($C$5)-$E32&gt;=$P$10),COUNT($P$11:P31)+1,"")</f>
        <v/>
      </c>
    </row>
    <row r="33" spans="1:16" x14ac:dyDescent="0.2">
      <c r="A33" s="41" t="s">
        <v>155</v>
      </c>
      <c r="B33" s="46">
        <v>47</v>
      </c>
      <c r="C33" s="46" t="s">
        <v>49</v>
      </c>
      <c r="D33" s="46" t="s">
        <v>15</v>
      </c>
      <c r="E33" s="45">
        <v>1973</v>
      </c>
      <c r="F33" s="42" t="s">
        <v>306</v>
      </c>
      <c r="G33" s="41" t="str">
        <f t="shared" si="0"/>
        <v>do 59</v>
      </c>
      <c r="H33" s="46" t="s">
        <v>50</v>
      </c>
      <c r="I33" s="43">
        <v>21</v>
      </c>
      <c r="J33" s="43">
        <v>50</v>
      </c>
      <c r="K33" s="44" t="str">
        <f>IF(AND(E33&gt;1900,YEAR($C$5)-$E33&lt;=$K$10),COUNT($K$11:K32)+1,"")</f>
        <v/>
      </c>
      <c r="L33" s="44" t="str">
        <f>IF(AND(E33&gt;1900,YEAR($C$5)-$E33&gt;$K$10,YEAR($C$5)-$E33&lt;=$L$10),COUNT($L$11:L32)+1,"")</f>
        <v/>
      </c>
      <c r="M33" s="44" t="str">
        <f>IF(AND(E33&gt;1900,YEAR($C$5)-$E33&gt;$L$10,YEAR($C$5)-$E33&lt;=$M$10),COUNT($M$11:M32)+1,"")</f>
        <v/>
      </c>
      <c r="N33" s="44">
        <f>IF(AND(E33&gt;1900,YEAR($C$5)-$E33&gt;$M$10,YEAR($C$5)-$E33&lt;=$N$10),COUNT($N$11:N32)+1,"")</f>
        <v>3</v>
      </c>
      <c r="O33" s="44" t="str">
        <f>IF(AND(E33&gt;1900,YEAR($C$5)-$E33&gt;$N$10,YEAR($C$5)-$E33&lt;=$O$10),COUNT($O$11:O32)+1,"")</f>
        <v/>
      </c>
      <c r="P33" s="44" t="str">
        <f>IF(AND(E33&gt;1900,YEAR($C$5)-$E33&gt;=$P$10),COUNT($P$11:P32)+1,"")</f>
        <v/>
      </c>
    </row>
    <row r="34" spans="1:16" x14ac:dyDescent="0.2">
      <c r="A34" s="41" t="s">
        <v>156</v>
      </c>
      <c r="B34" s="49">
        <v>50</v>
      </c>
      <c r="C34" s="48" t="s">
        <v>275</v>
      </c>
      <c r="D34" s="48" t="s">
        <v>21</v>
      </c>
      <c r="E34" s="44">
        <v>1966</v>
      </c>
      <c r="F34" s="42" t="s">
        <v>306</v>
      </c>
      <c r="G34" s="41" t="str">
        <f t="shared" si="0"/>
        <v>do 59</v>
      </c>
      <c r="H34" s="50" t="s">
        <v>276</v>
      </c>
      <c r="I34" s="43">
        <v>21</v>
      </c>
      <c r="J34" s="43">
        <v>52</v>
      </c>
      <c r="K34" s="44" t="str">
        <f>IF(AND(E34&gt;1900,YEAR($C$5)-$E34&lt;=$K$10),COUNT($K$11:K33)+1,"")</f>
        <v/>
      </c>
      <c r="L34" s="44" t="str">
        <f>IF(AND(E34&gt;1900,YEAR($C$5)-$E34&gt;$K$10,YEAR($C$5)-$E34&lt;=$L$10),COUNT($L$11:L33)+1,"")</f>
        <v/>
      </c>
      <c r="M34" s="44" t="str">
        <f>IF(AND(E34&gt;1900,YEAR($C$5)-$E34&gt;$L$10,YEAR($C$5)-$E34&lt;=$M$10),COUNT($M$11:M33)+1,"")</f>
        <v/>
      </c>
      <c r="N34" s="44">
        <f>IF(AND(E34&gt;1900,YEAR($C$5)-$E34&gt;$M$10,YEAR($C$5)-$E34&lt;=$N$10),COUNT($N$11:N33)+1,"")</f>
        <v>4</v>
      </c>
      <c r="O34" s="44" t="str">
        <f>IF(AND(E34&gt;1900,YEAR($C$5)-$E34&gt;$N$10,YEAR($C$5)-$E34&lt;=$O$10),COUNT($O$11:O33)+1,"")</f>
        <v/>
      </c>
      <c r="P34" s="44" t="str">
        <f>IF(AND(E34&gt;1900,YEAR($C$5)-$E34&gt;=$P$10),COUNT($P$11:P33)+1,"")</f>
        <v/>
      </c>
    </row>
    <row r="35" spans="1:16" x14ac:dyDescent="0.2">
      <c r="A35" s="41" t="s">
        <v>157</v>
      </c>
      <c r="B35" s="46">
        <v>29</v>
      </c>
      <c r="C35" s="46" t="s">
        <v>82</v>
      </c>
      <c r="D35" s="46" t="s">
        <v>9</v>
      </c>
      <c r="E35" s="45">
        <v>1962</v>
      </c>
      <c r="F35" s="42" t="s">
        <v>306</v>
      </c>
      <c r="G35" s="41" t="str">
        <f t="shared" si="0"/>
        <v>do 69</v>
      </c>
      <c r="H35" s="46" t="s">
        <v>83</v>
      </c>
      <c r="I35" s="43">
        <v>21</v>
      </c>
      <c r="J35" s="43">
        <v>59</v>
      </c>
      <c r="K35" s="44" t="str">
        <f>IF(AND(E35&gt;1900,YEAR($C$5)-$E35&lt;=$K$10),COUNT($K$11:K34)+1,"")</f>
        <v/>
      </c>
      <c r="L35" s="44" t="str">
        <f>IF(AND(E35&gt;1900,YEAR($C$5)-$E35&gt;$K$10,YEAR($C$5)-$E35&lt;=$L$10),COUNT($L$11:L34)+1,"")</f>
        <v/>
      </c>
      <c r="M35" s="44" t="str">
        <f>IF(AND(E35&gt;1900,YEAR($C$5)-$E35&gt;$L$10,YEAR($C$5)-$E35&lt;=$M$10),COUNT($M$11:M34)+1,"")</f>
        <v/>
      </c>
      <c r="N35" s="44" t="str">
        <f>IF(AND(E35&gt;1900,YEAR($C$5)-$E35&gt;$M$10,YEAR($C$5)-$E35&lt;=$N$10),COUNT($N$11:N34)+1,"")</f>
        <v/>
      </c>
      <c r="O35" s="44">
        <f>IF(AND(E35&gt;1900,YEAR($C$5)-$E35&gt;$N$10,YEAR($C$5)-$E35&lt;=$O$10),COUNT($O$11:O34)+1,"")</f>
        <v>4</v>
      </c>
      <c r="P35" s="44" t="str">
        <f>IF(AND(E35&gt;1900,YEAR($C$5)-$E35&gt;=$P$10),COUNT($P$11:P34)+1,"")</f>
        <v/>
      </c>
    </row>
    <row r="36" spans="1:16" x14ac:dyDescent="0.2">
      <c r="A36" s="41" t="s">
        <v>158</v>
      </c>
      <c r="B36" s="51">
        <v>113</v>
      </c>
      <c r="C36" s="46" t="s">
        <v>47</v>
      </c>
      <c r="D36" s="46" t="s">
        <v>15</v>
      </c>
      <c r="E36" s="45">
        <v>1963</v>
      </c>
      <c r="F36" s="42" t="s">
        <v>306</v>
      </c>
      <c r="G36" s="41" t="str">
        <f t="shared" si="0"/>
        <v>do 69</v>
      </c>
      <c r="H36" s="46" t="s">
        <v>23</v>
      </c>
      <c r="I36" s="43">
        <v>22</v>
      </c>
      <c r="J36" s="43">
        <v>14</v>
      </c>
      <c r="K36" s="44" t="str">
        <f>IF(AND(E36&gt;1900,YEAR($C$5)-$E36&lt;=$K$10),COUNT($K$11:K35)+1,"")</f>
        <v/>
      </c>
      <c r="L36" s="44" t="str">
        <f>IF(AND(E36&gt;1900,YEAR($C$5)-$E36&gt;$K$10,YEAR($C$5)-$E36&lt;=$L$10),COUNT($L$11:L35)+1,"")</f>
        <v/>
      </c>
      <c r="M36" s="44" t="str">
        <f>IF(AND(E36&gt;1900,YEAR($C$5)-$E36&gt;$L$10,YEAR($C$5)-$E36&lt;=$M$10),COUNT($M$11:M35)+1,"")</f>
        <v/>
      </c>
      <c r="N36" s="44" t="str">
        <f>IF(AND(E36&gt;1900,YEAR($C$5)-$E36&gt;$M$10,YEAR($C$5)-$E36&lt;=$N$10),COUNT($N$11:N35)+1,"")</f>
        <v/>
      </c>
      <c r="O36" s="44">
        <f>IF(AND(E36&gt;1900,YEAR($C$5)-$E36&gt;$N$10,YEAR($C$5)-$E36&lt;=$O$10),COUNT($O$11:O35)+1,"")</f>
        <v>5</v>
      </c>
      <c r="P36" s="44" t="str">
        <f>IF(AND(E36&gt;1900,YEAR($C$5)-$E36&gt;=$P$10),COUNT($P$11:P35)+1,"")</f>
        <v/>
      </c>
    </row>
    <row r="37" spans="1:16" x14ac:dyDescent="0.2">
      <c r="A37" s="41" t="s">
        <v>159</v>
      </c>
      <c r="B37" s="52">
        <v>167</v>
      </c>
      <c r="C37" s="47" t="s">
        <v>117</v>
      </c>
      <c r="D37" s="47" t="s">
        <v>54</v>
      </c>
      <c r="E37" s="53">
        <v>1983</v>
      </c>
      <c r="F37" s="42" t="s">
        <v>306</v>
      </c>
      <c r="G37" s="41" t="str">
        <f t="shared" si="0"/>
        <v>do 49</v>
      </c>
      <c r="H37" s="50" t="s">
        <v>8</v>
      </c>
      <c r="I37" s="43">
        <v>22</v>
      </c>
      <c r="J37" s="43">
        <v>27</v>
      </c>
      <c r="K37" s="44" t="str">
        <f>IF(AND(E37&gt;1900,YEAR($C$5)-$E37&lt;=$K$10),COUNT($K$11:K36)+1,"")</f>
        <v/>
      </c>
      <c r="L37" s="44" t="str">
        <f>IF(AND(E37&gt;1900,YEAR($C$5)-$E37&gt;$K$10,YEAR($C$5)-$E37&lt;=$L$10),COUNT($L$11:L36)+1,"")</f>
        <v/>
      </c>
      <c r="M37" s="44">
        <f>IF(AND(E37&gt;1900,YEAR($C$5)-$E37&gt;$L$10,YEAR($C$5)-$E37&lt;=$M$10),COUNT($M$11:M36)+1,"")</f>
        <v>8</v>
      </c>
      <c r="N37" s="44" t="str">
        <f>IF(AND(E37&gt;1900,YEAR($C$5)-$E37&gt;$M$10,YEAR($C$5)-$E37&lt;=$N$10),COUNT($N$11:N36)+1,"")</f>
        <v/>
      </c>
      <c r="O37" s="44" t="str">
        <f>IF(AND(E37&gt;1900,YEAR($C$5)-$E37&gt;$N$10,YEAR($C$5)-$E37&lt;=$O$10),COUNT($O$11:O36)+1,"")</f>
        <v/>
      </c>
      <c r="P37" s="44" t="str">
        <f>IF(AND(E37&gt;1900,YEAR($C$5)-$E37&gt;=$P$10),COUNT($P$11:P36)+1,"")</f>
        <v/>
      </c>
    </row>
    <row r="38" spans="1:16" x14ac:dyDescent="0.2">
      <c r="A38" s="41" t="s">
        <v>160</v>
      </c>
      <c r="B38" s="49">
        <v>52</v>
      </c>
      <c r="C38" s="48" t="s">
        <v>279</v>
      </c>
      <c r="D38" s="48" t="s">
        <v>42</v>
      </c>
      <c r="E38" s="44">
        <v>1978</v>
      </c>
      <c r="F38" s="42" t="s">
        <v>306</v>
      </c>
      <c r="G38" s="41" t="str">
        <f t="shared" si="0"/>
        <v>do 49</v>
      </c>
      <c r="H38" s="50" t="s">
        <v>278</v>
      </c>
      <c r="I38" s="43">
        <v>22</v>
      </c>
      <c r="J38" s="43">
        <v>39</v>
      </c>
      <c r="K38" s="44" t="str">
        <f>IF(AND(E38&gt;1900,YEAR($C$5)-$E38&lt;=$K$10),COUNT($K$11:K37)+1,"")</f>
        <v/>
      </c>
      <c r="L38" s="44" t="str">
        <f>IF(AND(E38&gt;1900,YEAR($C$5)-$E38&gt;$K$10,YEAR($C$5)-$E38&lt;=$L$10),COUNT($L$11:L37)+1,"")</f>
        <v/>
      </c>
      <c r="M38" s="44">
        <f>IF(AND(E38&gt;1900,YEAR($C$5)-$E38&gt;$L$10,YEAR($C$5)-$E38&lt;=$M$10),COUNT($M$11:M37)+1,"")</f>
        <v>9</v>
      </c>
      <c r="N38" s="44" t="str">
        <f>IF(AND(E38&gt;1900,YEAR($C$5)-$E38&gt;$M$10,YEAR($C$5)-$E38&lt;=$N$10),COUNT($N$11:N37)+1,"")</f>
        <v/>
      </c>
      <c r="O38" s="44" t="str">
        <f>IF(AND(E38&gt;1900,YEAR($C$5)-$E38&gt;$N$10,YEAR($C$5)-$E38&lt;=$O$10),COUNT($O$11:O37)+1,"")</f>
        <v/>
      </c>
      <c r="P38" s="44" t="str">
        <f>IF(AND(E38&gt;1900,YEAR($C$5)-$E38&gt;=$P$10),COUNT($P$11:P37)+1,"")</f>
        <v/>
      </c>
    </row>
    <row r="39" spans="1:16" x14ac:dyDescent="0.2">
      <c r="A39" s="41" t="s">
        <v>161</v>
      </c>
      <c r="B39" s="46">
        <v>24</v>
      </c>
      <c r="C39" s="46" t="s">
        <v>19</v>
      </c>
      <c r="D39" s="46" t="s">
        <v>18</v>
      </c>
      <c r="E39" s="45">
        <v>1962</v>
      </c>
      <c r="F39" s="42" t="s">
        <v>306</v>
      </c>
      <c r="G39" s="41" t="str">
        <f t="shared" si="0"/>
        <v>do 69</v>
      </c>
      <c r="H39" s="46" t="s">
        <v>20</v>
      </c>
      <c r="I39" s="43">
        <v>22</v>
      </c>
      <c r="J39" s="43">
        <v>40</v>
      </c>
      <c r="K39" s="44" t="str">
        <f>IF(AND(E39&gt;1900,YEAR($C$5)-$E39&lt;=$K$10),COUNT($K$11:K38)+1,"")</f>
        <v/>
      </c>
      <c r="L39" s="44" t="str">
        <f>IF(AND(E39&gt;1900,YEAR($C$5)-$E39&gt;$K$10,YEAR($C$5)-$E39&lt;=$L$10),COUNT($L$11:L38)+1,"")</f>
        <v/>
      </c>
      <c r="M39" s="44" t="str">
        <f>IF(AND(E39&gt;1900,YEAR($C$5)-$E39&gt;$L$10,YEAR($C$5)-$E39&lt;=$M$10),COUNT($M$11:M38)+1,"")</f>
        <v/>
      </c>
      <c r="N39" s="44" t="str">
        <f>IF(AND(E39&gt;1900,YEAR($C$5)-$E39&gt;$M$10,YEAR($C$5)-$E39&lt;=$N$10),COUNT($N$11:N38)+1,"")</f>
        <v/>
      </c>
      <c r="O39" s="44">
        <f>IF(AND(E39&gt;1900,YEAR($C$5)-$E39&gt;$N$10,YEAR($C$5)-$E39&lt;=$O$10),COUNT($O$11:O38)+1,"")</f>
        <v>6</v>
      </c>
      <c r="P39" s="44" t="str">
        <f>IF(AND(E39&gt;1900,YEAR($C$5)-$E39&gt;=$P$10),COUNT($P$11:P38)+1,"")</f>
        <v/>
      </c>
    </row>
    <row r="40" spans="1:16" x14ac:dyDescent="0.2">
      <c r="A40" s="41" t="s">
        <v>162</v>
      </c>
      <c r="B40" s="46">
        <v>39</v>
      </c>
      <c r="C40" s="46" t="s">
        <v>97</v>
      </c>
      <c r="D40" s="46" t="s">
        <v>9</v>
      </c>
      <c r="E40" s="45">
        <v>1994</v>
      </c>
      <c r="F40" s="42" t="s">
        <v>306</v>
      </c>
      <c r="G40" s="41" t="str">
        <f t="shared" si="0"/>
        <v>do 39</v>
      </c>
      <c r="H40" s="46" t="s">
        <v>98</v>
      </c>
      <c r="I40" s="43">
        <v>22</v>
      </c>
      <c r="J40" s="43">
        <v>41</v>
      </c>
      <c r="K40" s="44" t="str">
        <f>IF(AND(E40&gt;1900,YEAR($C$5)-$E40&lt;=$K$10),COUNT($K$11:K39)+1,"")</f>
        <v/>
      </c>
      <c r="L40" s="44">
        <f>IF(AND(E40&gt;1900,YEAR($C$5)-$E40&gt;$K$10,YEAR($C$5)-$E40&lt;=$L$10),COUNT($L$11:L39)+1,"")</f>
        <v>5</v>
      </c>
      <c r="M40" s="44" t="str">
        <f>IF(AND(E40&gt;1900,YEAR($C$5)-$E40&gt;$L$10,YEAR($C$5)-$E40&lt;=$M$10),COUNT($M$11:M39)+1,"")</f>
        <v/>
      </c>
      <c r="N40" s="44" t="str">
        <f>IF(AND(E40&gt;1900,YEAR($C$5)-$E40&gt;$M$10,YEAR($C$5)-$E40&lt;=$N$10),COUNT($N$11:N39)+1,"")</f>
        <v/>
      </c>
      <c r="O40" s="44" t="str">
        <f>IF(AND(E40&gt;1900,YEAR($C$5)-$E40&gt;$N$10,YEAR($C$5)-$E40&lt;=$O$10),COUNT($O$11:O39)+1,"")</f>
        <v/>
      </c>
      <c r="P40" s="44" t="str">
        <f>IF(AND(E40&gt;1900,YEAR($C$5)-$E40&gt;=$P$10),COUNT($P$11:P39)+1,"")</f>
        <v/>
      </c>
    </row>
    <row r="41" spans="1:16" x14ac:dyDescent="0.2">
      <c r="A41" s="41" t="s">
        <v>163</v>
      </c>
      <c r="B41" s="49">
        <v>35</v>
      </c>
      <c r="C41" s="48" t="s">
        <v>248</v>
      </c>
      <c r="D41" s="48" t="s">
        <v>249</v>
      </c>
      <c r="E41" s="44">
        <v>1994</v>
      </c>
      <c r="F41" s="42" t="s">
        <v>306</v>
      </c>
      <c r="G41" s="41" t="str">
        <f t="shared" si="0"/>
        <v>do 39</v>
      </c>
      <c r="H41" s="50" t="s">
        <v>250</v>
      </c>
      <c r="I41" s="43">
        <v>22</v>
      </c>
      <c r="J41" s="43">
        <v>42</v>
      </c>
      <c r="K41" s="44" t="str">
        <f>IF(AND(E41&gt;1900,YEAR($C$5)-$E41&lt;=$K$10),COUNT($K$11:K40)+1,"")</f>
        <v/>
      </c>
      <c r="L41" s="44">
        <f>IF(AND(E41&gt;1900,YEAR($C$5)-$E41&gt;$K$10,YEAR($C$5)-$E41&lt;=$L$10),COUNT($L$11:L40)+1,"")</f>
        <v>6</v>
      </c>
      <c r="M41" s="44" t="str">
        <f>IF(AND(E41&gt;1900,YEAR($C$5)-$E41&gt;$L$10,YEAR($C$5)-$E41&lt;=$M$10),COUNT($M$11:M40)+1,"")</f>
        <v/>
      </c>
      <c r="N41" s="44" t="str">
        <f>IF(AND(E41&gt;1900,YEAR($C$5)-$E41&gt;$M$10,YEAR($C$5)-$E41&lt;=$N$10),COUNT($N$11:N40)+1,"")</f>
        <v/>
      </c>
      <c r="O41" s="44" t="str">
        <f>IF(AND(E41&gt;1900,YEAR($C$5)-$E41&gt;$N$10,YEAR($C$5)-$E41&lt;=$O$10),COUNT($O$11:O40)+1,"")</f>
        <v/>
      </c>
      <c r="P41" s="44" t="str">
        <f>IF(AND(E41&gt;1900,YEAR($C$5)-$E41&gt;=$P$10),COUNT($P$11:P40)+1,"")</f>
        <v/>
      </c>
    </row>
    <row r="42" spans="1:16" x14ac:dyDescent="0.2">
      <c r="A42" s="41" t="s">
        <v>164</v>
      </c>
      <c r="B42" s="51">
        <v>185</v>
      </c>
      <c r="C42" s="46" t="s">
        <v>73</v>
      </c>
      <c r="D42" s="46" t="s">
        <v>72</v>
      </c>
      <c r="E42" s="45">
        <v>1991</v>
      </c>
      <c r="F42" s="42" t="s">
        <v>306</v>
      </c>
      <c r="G42" s="41" t="str">
        <f t="shared" si="0"/>
        <v>do 39</v>
      </c>
      <c r="H42" s="46" t="s">
        <v>8</v>
      </c>
      <c r="I42" s="43">
        <v>22</v>
      </c>
      <c r="J42" s="43">
        <v>45</v>
      </c>
      <c r="K42" s="44" t="str">
        <f>IF(AND(E42&gt;1900,YEAR($C$5)-$E42&lt;=$K$10),COUNT($K$11:K41)+1,"")</f>
        <v/>
      </c>
      <c r="L42" s="44">
        <f>IF(AND(E42&gt;1900,YEAR($C$5)-$E42&gt;$K$10,YEAR($C$5)-$E42&lt;=$L$10),COUNT($L$11:L41)+1,"")</f>
        <v>7</v>
      </c>
      <c r="M42" s="44" t="str">
        <f>IF(AND(E42&gt;1900,YEAR($C$5)-$E42&gt;$L$10,YEAR($C$5)-$E42&lt;=$M$10),COUNT($M$11:M41)+1,"")</f>
        <v/>
      </c>
      <c r="N42" s="44" t="str">
        <f>IF(AND(E42&gt;1900,YEAR($C$5)-$E42&gt;$M$10,YEAR($C$5)-$E42&lt;=$N$10),COUNT($N$11:N41)+1,"")</f>
        <v/>
      </c>
      <c r="O42" s="44" t="str">
        <f>IF(AND(E42&gt;1900,YEAR($C$5)-$E42&gt;$N$10,YEAR($C$5)-$E42&lt;=$O$10),COUNT($O$11:O41)+1,"")</f>
        <v/>
      </c>
      <c r="P42" s="44" t="str">
        <f>IF(AND(E42&gt;1900,YEAR($C$5)-$E42&gt;=$P$10),COUNT($P$11:P41)+1,"")</f>
        <v/>
      </c>
    </row>
    <row r="43" spans="1:16" x14ac:dyDescent="0.2">
      <c r="A43" s="41" t="s">
        <v>165</v>
      </c>
      <c r="B43" s="49">
        <v>54</v>
      </c>
      <c r="C43" s="48" t="s">
        <v>280</v>
      </c>
      <c r="D43" s="48" t="s">
        <v>15</v>
      </c>
      <c r="E43" s="44">
        <v>1999</v>
      </c>
      <c r="F43" s="42" t="s">
        <v>306</v>
      </c>
      <c r="G43" s="41" t="str">
        <f t="shared" si="0"/>
        <v>do 29</v>
      </c>
      <c r="H43" s="50" t="s">
        <v>281</v>
      </c>
      <c r="I43" s="43">
        <v>22</v>
      </c>
      <c r="J43" s="43">
        <v>47</v>
      </c>
      <c r="K43" s="44">
        <f>IF(AND(E43&gt;1900,YEAR($C$5)-$E43&lt;=$K$10),COUNT($K$11:K42)+1,"")</f>
        <v>6</v>
      </c>
      <c r="L43" s="44" t="str">
        <f>IF(AND(E43&gt;1900,YEAR($C$5)-$E43&gt;$K$10,YEAR($C$5)-$E43&lt;=$L$10),COUNT($L$11:L42)+1,"")</f>
        <v/>
      </c>
      <c r="M43" s="44" t="str">
        <f>IF(AND(E43&gt;1900,YEAR($C$5)-$E43&gt;$L$10,YEAR($C$5)-$E43&lt;=$M$10),COUNT($M$11:M42)+1,"")</f>
        <v/>
      </c>
      <c r="N43" s="44" t="str">
        <f>IF(AND(E43&gt;1900,YEAR($C$5)-$E43&gt;$M$10,YEAR($C$5)-$E43&lt;=$N$10),COUNT($N$11:N42)+1,"")</f>
        <v/>
      </c>
      <c r="O43" s="44" t="str">
        <f>IF(AND(E43&gt;1900,YEAR($C$5)-$E43&gt;$N$10,YEAR($C$5)-$E43&lt;=$O$10),COUNT($O$11:O42)+1,"")</f>
        <v/>
      </c>
      <c r="P43" s="44" t="str">
        <f>IF(AND(E43&gt;1900,YEAR($C$5)-$E43&gt;=$P$10),COUNT($P$11:P42)+1,"")</f>
        <v/>
      </c>
    </row>
    <row r="44" spans="1:16" x14ac:dyDescent="0.2">
      <c r="A44" s="41" t="s">
        <v>166</v>
      </c>
      <c r="B44" s="49">
        <v>56</v>
      </c>
      <c r="C44" s="48" t="s">
        <v>282</v>
      </c>
      <c r="D44" s="48" t="s">
        <v>42</v>
      </c>
      <c r="E44" s="44">
        <v>1987</v>
      </c>
      <c r="F44" s="42" t="s">
        <v>306</v>
      </c>
      <c r="G44" s="41" t="str">
        <f t="shared" ref="G44:G75" si="1">IF($E44&gt;1900,IF(YEAR($C$5)-$E44&lt;=$K$10,"do "&amp;$K$10,IF(YEAR($C$5)-$E44&lt;=$L$10,"do "&amp;$L$10,IF(YEAR($C$5)-$E44&lt;=$M$10,"do "&amp;$M$10,IF(YEAR($C$5)-$E44&lt;=$N$10,"do "&amp;$N$10,IF(YEAR($C$5)-$E44&lt;=$O$10,"do "&amp;$O$10,$P$10&amp;" +"))))),"")</f>
        <v>do 39</v>
      </c>
      <c r="H44" s="50" t="s">
        <v>283</v>
      </c>
      <c r="I44" s="43">
        <v>23</v>
      </c>
      <c r="J44" s="43">
        <v>1</v>
      </c>
      <c r="K44" s="44" t="str">
        <f>IF(AND(E44&gt;1900,YEAR($C$5)-$E44&lt;=$K$10),COUNT($K$11:K43)+1,"")</f>
        <v/>
      </c>
      <c r="L44" s="44">
        <f>IF(AND(E44&gt;1900,YEAR($C$5)-$E44&gt;$K$10,YEAR($C$5)-$E44&lt;=$L$10),COUNT($L$11:L43)+1,"")</f>
        <v>8</v>
      </c>
      <c r="M44" s="44" t="str">
        <f>IF(AND(E44&gt;1900,YEAR($C$5)-$E44&gt;$L$10,YEAR($C$5)-$E44&lt;=$M$10),COUNT($M$11:M43)+1,"")</f>
        <v/>
      </c>
      <c r="N44" s="44" t="str">
        <f>IF(AND(E44&gt;1900,YEAR($C$5)-$E44&gt;$M$10,YEAR($C$5)-$E44&lt;=$N$10),COUNT($N$11:N43)+1,"")</f>
        <v/>
      </c>
      <c r="O44" s="44" t="str">
        <f>IF(AND(E44&gt;1900,YEAR($C$5)-$E44&gt;$N$10,YEAR($C$5)-$E44&lt;=$O$10),COUNT($O$11:O43)+1,"")</f>
        <v/>
      </c>
      <c r="P44" s="44" t="str">
        <f>IF(AND(E44&gt;1900,YEAR($C$5)-$E44&gt;=$P$10),COUNT($P$11:P43)+1,"")</f>
        <v/>
      </c>
    </row>
    <row r="45" spans="1:16" x14ac:dyDescent="0.2">
      <c r="A45" s="41" t="s">
        <v>167</v>
      </c>
      <c r="B45" s="51">
        <v>174</v>
      </c>
      <c r="C45" s="46" t="s">
        <v>88</v>
      </c>
      <c r="D45" s="46" t="s">
        <v>74</v>
      </c>
      <c r="E45" s="45">
        <v>1968</v>
      </c>
      <c r="F45" s="42" t="s">
        <v>306</v>
      </c>
      <c r="G45" s="41" t="str">
        <f t="shared" si="1"/>
        <v>do 59</v>
      </c>
      <c r="H45" s="46" t="s">
        <v>8</v>
      </c>
      <c r="I45" s="43">
        <v>23</v>
      </c>
      <c r="J45" s="43">
        <v>19</v>
      </c>
      <c r="K45" s="44" t="str">
        <f>IF(AND(E45&gt;1900,YEAR($C$5)-$E45&lt;=$K$10),COUNT($K$11:K44)+1,"")</f>
        <v/>
      </c>
      <c r="L45" s="44" t="str">
        <f>IF(AND(E45&gt;1900,YEAR($C$5)-$E45&gt;$K$10,YEAR($C$5)-$E45&lt;=$L$10),COUNT($L$11:L44)+1,"")</f>
        <v/>
      </c>
      <c r="M45" s="44" t="str">
        <f>IF(AND(E45&gt;1900,YEAR($C$5)-$E45&gt;$L$10,YEAR($C$5)-$E45&lt;=$M$10),COUNT($M$11:M44)+1,"")</f>
        <v/>
      </c>
      <c r="N45" s="44">
        <f>IF(AND(E45&gt;1900,YEAR($C$5)-$E45&gt;$M$10,YEAR($C$5)-$E45&lt;=$N$10),COUNT($N$11:N44)+1,"")</f>
        <v>5</v>
      </c>
      <c r="O45" s="44" t="str">
        <f>IF(AND(E45&gt;1900,YEAR($C$5)-$E45&gt;$N$10,YEAR($C$5)-$E45&lt;=$O$10),COUNT($O$11:O44)+1,"")</f>
        <v/>
      </c>
      <c r="P45" s="44" t="str">
        <f>IF(AND(E45&gt;1900,YEAR($C$5)-$E45&gt;=$P$10),COUNT($P$11:P44)+1,"")</f>
        <v/>
      </c>
    </row>
    <row r="46" spans="1:16" x14ac:dyDescent="0.2">
      <c r="A46" s="41" t="s">
        <v>168</v>
      </c>
      <c r="B46" s="46">
        <v>22</v>
      </c>
      <c r="C46" s="46" t="s">
        <v>19</v>
      </c>
      <c r="D46" s="46" t="s">
        <v>21</v>
      </c>
      <c r="E46" s="45">
        <v>1964</v>
      </c>
      <c r="F46" s="42" t="s">
        <v>306</v>
      </c>
      <c r="G46" s="41" t="str">
        <f t="shared" si="1"/>
        <v>do 69</v>
      </c>
      <c r="H46" s="46" t="s">
        <v>22</v>
      </c>
      <c r="I46" s="43">
        <v>23</v>
      </c>
      <c r="J46" s="43">
        <v>37</v>
      </c>
      <c r="K46" s="44" t="str">
        <f>IF(AND(E46&gt;1900,YEAR($C$5)-$E46&lt;=$K$10),COUNT($K$11:K45)+1,"")</f>
        <v/>
      </c>
      <c r="L46" s="44" t="str">
        <f>IF(AND(E46&gt;1900,YEAR($C$5)-$E46&gt;$K$10,YEAR($C$5)-$E46&lt;=$L$10),COUNT($L$11:L45)+1,"")</f>
        <v/>
      </c>
      <c r="M46" s="44" t="str">
        <f>IF(AND(E46&gt;1900,YEAR($C$5)-$E46&gt;$L$10,YEAR($C$5)-$E46&lt;=$M$10),COUNT($M$11:M45)+1,"")</f>
        <v/>
      </c>
      <c r="N46" s="44" t="str">
        <f>IF(AND(E46&gt;1900,YEAR($C$5)-$E46&gt;$M$10,YEAR($C$5)-$E46&lt;=$N$10),COUNT($N$11:N45)+1,"")</f>
        <v/>
      </c>
      <c r="O46" s="44">
        <f>IF(AND(E46&gt;1900,YEAR($C$5)-$E46&gt;$N$10,YEAR($C$5)-$E46&lt;=$O$10),COUNT($O$11:O45)+1,"")</f>
        <v>7</v>
      </c>
      <c r="P46" s="44" t="str">
        <f>IF(AND(E46&gt;1900,YEAR($C$5)-$E46&gt;=$P$10),COUNT($P$11:P45)+1,"")</f>
        <v/>
      </c>
    </row>
    <row r="47" spans="1:16" x14ac:dyDescent="0.2">
      <c r="A47" s="41" t="s">
        <v>169</v>
      </c>
      <c r="B47" s="49">
        <v>53</v>
      </c>
      <c r="C47" s="48" t="s">
        <v>280</v>
      </c>
      <c r="D47" s="48" t="s">
        <v>54</v>
      </c>
      <c r="E47" s="44">
        <v>1962</v>
      </c>
      <c r="F47" s="42" t="s">
        <v>306</v>
      </c>
      <c r="G47" s="41" t="str">
        <f t="shared" si="1"/>
        <v>do 69</v>
      </c>
      <c r="H47" s="50" t="s">
        <v>281</v>
      </c>
      <c r="I47" s="43">
        <v>23</v>
      </c>
      <c r="J47" s="43">
        <v>50</v>
      </c>
      <c r="K47" s="44" t="str">
        <f>IF(AND(E47&gt;1900,YEAR($C$5)-$E47&lt;=$K$10),COUNT($K$11:K46)+1,"")</f>
        <v/>
      </c>
      <c r="L47" s="44" t="str">
        <f>IF(AND(E47&gt;1900,YEAR($C$5)-$E47&gt;$K$10,YEAR($C$5)-$E47&lt;=$L$10),COUNT($L$11:L46)+1,"")</f>
        <v/>
      </c>
      <c r="M47" s="44" t="str">
        <f>IF(AND(E47&gt;1900,YEAR($C$5)-$E47&gt;$L$10,YEAR($C$5)-$E47&lt;=$M$10),COUNT($M$11:M46)+1,"")</f>
        <v/>
      </c>
      <c r="N47" s="44" t="str">
        <f>IF(AND(E47&gt;1900,YEAR($C$5)-$E47&gt;$M$10,YEAR($C$5)-$E47&lt;=$N$10),COUNT($N$11:N46)+1,"")</f>
        <v/>
      </c>
      <c r="O47" s="44">
        <f>IF(AND(E47&gt;1900,YEAR($C$5)-$E47&gt;$N$10,YEAR($C$5)-$E47&lt;=$O$10),COUNT($O$11:O46)+1,"")</f>
        <v>8</v>
      </c>
      <c r="P47" s="44" t="str">
        <f>IF(AND(E47&gt;1900,YEAR($C$5)-$E47&gt;=$P$10),COUNT($P$11:P46)+1,"")</f>
        <v/>
      </c>
    </row>
    <row r="48" spans="1:16" x14ac:dyDescent="0.2">
      <c r="A48" s="41" t="s">
        <v>170</v>
      </c>
      <c r="B48" s="49">
        <v>9</v>
      </c>
      <c r="C48" s="48" t="s">
        <v>210</v>
      </c>
      <c r="D48" s="48" t="s">
        <v>74</v>
      </c>
      <c r="E48" s="44">
        <v>1962</v>
      </c>
      <c r="F48" s="42" t="s">
        <v>306</v>
      </c>
      <c r="G48" s="41" t="str">
        <f t="shared" si="1"/>
        <v>do 69</v>
      </c>
      <c r="H48" s="50" t="s">
        <v>211</v>
      </c>
      <c r="I48" s="43">
        <v>24</v>
      </c>
      <c r="J48" s="43">
        <v>8</v>
      </c>
      <c r="K48" s="44" t="str">
        <f>IF(AND(E48&gt;1900,YEAR($C$5)-$E48&lt;=$K$10),COUNT($K$11:K47)+1,"")</f>
        <v/>
      </c>
      <c r="L48" s="44" t="str">
        <f>IF(AND(E48&gt;1900,YEAR($C$5)-$E48&gt;$K$10,YEAR($C$5)-$E48&lt;=$L$10),COUNT($L$11:L47)+1,"")</f>
        <v/>
      </c>
      <c r="M48" s="44" t="str">
        <f>IF(AND(E48&gt;1900,YEAR($C$5)-$E48&gt;$L$10,YEAR($C$5)-$E48&lt;=$M$10),COUNT($M$11:M47)+1,"")</f>
        <v/>
      </c>
      <c r="N48" s="44" t="str">
        <f>IF(AND(E48&gt;1900,YEAR($C$5)-$E48&gt;$M$10,YEAR($C$5)-$E48&lt;=$N$10),COUNT($N$11:N47)+1,"")</f>
        <v/>
      </c>
      <c r="O48" s="44">
        <f>IF(AND(E48&gt;1900,YEAR($C$5)-$E48&gt;$N$10,YEAR($C$5)-$E48&lt;=$O$10),COUNT($O$11:O47)+1,"")</f>
        <v>9</v>
      </c>
      <c r="P48" s="44" t="str">
        <f>IF(AND(E48&gt;1900,YEAR($C$5)-$E48&gt;=$P$10),COUNT($P$11:P47)+1,"")</f>
        <v/>
      </c>
    </row>
    <row r="49" spans="1:16" x14ac:dyDescent="0.2">
      <c r="A49" s="41" t="s">
        <v>171</v>
      </c>
      <c r="B49" s="46">
        <v>7</v>
      </c>
      <c r="C49" s="46" t="s">
        <v>48</v>
      </c>
      <c r="D49" s="46" t="s">
        <v>24</v>
      </c>
      <c r="E49" s="45">
        <v>1994</v>
      </c>
      <c r="F49" s="42" t="s">
        <v>306</v>
      </c>
      <c r="G49" s="41" t="str">
        <f t="shared" si="1"/>
        <v>do 39</v>
      </c>
      <c r="H49" s="46" t="s">
        <v>11</v>
      </c>
      <c r="I49" s="43">
        <v>24</v>
      </c>
      <c r="J49" s="43">
        <v>29</v>
      </c>
      <c r="K49" s="44" t="str">
        <f>IF(AND(E49&gt;1900,YEAR($C$5)-$E49&lt;=$K$10),COUNT($K$11:K48)+1,"")</f>
        <v/>
      </c>
      <c r="L49" s="44">
        <f>IF(AND(E49&gt;1900,YEAR($C$5)-$E49&gt;$K$10,YEAR($C$5)-$E49&lt;=$L$10),COUNT($L$11:L48)+1,"")</f>
        <v>9</v>
      </c>
      <c r="M49" s="44" t="str">
        <f>IF(AND(E49&gt;1900,YEAR($C$5)-$E49&gt;$L$10,YEAR($C$5)-$E49&lt;=$M$10),COUNT($M$11:M48)+1,"")</f>
        <v/>
      </c>
      <c r="N49" s="44" t="str">
        <f>IF(AND(E49&gt;1900,YEAR($C$5)-$E49&gt;$M$10,YEAR($C$5)-$E49&lt;=$N$10),COUNT($N$11:N48)+1,"")</f>
        <v/>
      </c>
      <c r="O49" s="44" t="str">
        <f>IF(AND(E49&gt;1900,YEAR($C$5)-$E49&gt;$N$10,YEAR($C$5)-$E49&lt;=$O$10),COUNT($O$11:O48)+1,"")</f>
        <v/>
      </c>
      <c r="P49" s="44" t="str">
        <f>IF(AND(E49&gt;1900,YEAR($C$5)-$E49&gt;=$P$10),COUNT($P$11:P48)+1,"")</f>
        <v/>
      </c>
    </row>
    <row r="50" spans="1:16" x14ac:dyDescent="0.2">
      <c r="A50" s="41" t="s">
        <v>172</v>
      </c>
      <c r="B50" s="52">
        <v>176</v>
      </c>
      <c r="C50" s="47" t="s">
        <v>122</v>
      </c>
      <c r="D50" s="47" t="s">
        <v>123</v>
      </c>
      <c r="E50" s="53">
        <v>1964</v>
      </c>
      <c r="F50" s="42" t="s">
        <v>306</v>
      </c>
      <c r="G50" s="41" t="str">
        <f t="shared" si="1"/>
        <v>do 69</v>
      </c>
      <c r="H50" s="50" t="s">
        <v>8</v>
      </c>
      <c r="I50" s="43">
        <v>24</v>
      </c>
      <c r="J50" s="43">
        <v>45</v>
      </c>
      <c r="K50" s="44" t="str">
        <f>IF(AND(E50&gt;1900,YEAR($C$5)-$E50&lt;=$K$10),COUNT($K$11:K49)+1,"")</f>
        <v/>
      </c>
      <c r="L50" s="44" t="str">
        <f>IF(AND(E50&gt;1900,YEAR($C$5)-$E50&gt;$K$10,YEAR($C$5)-$E50&lt;=$L$10),COUNT($L$11:L49)+1,"")</f>
        <v/>
      </c>
      <c r="M50" s="44" t="str">
        <f>IF(AND(E50&gt;1900,YEAR($C$5)-$E50&gt;$L$10,YEAR($C$5)-$E50&lt;=$M$10),COUNT($M$11:M49)+1,"")</f>
        <v/>
      </c>
      <c r="N50" s="44" t="str">
        <f>IF(AND(E50&gt;1900,YEAR($C$5)-$E50&gt;$M$10,YEAR($C$5)-$E50&lt;=$N$10),COUNT($N$11:N49)+1,"")</f>
        <v/>
      </c>
      <c r="O50" s="44">
        <f>IF(AND(E50&gt;1900,YEAR($C$5)-$E50&gt;$N$10,YEAR($C$5)-$E50&lt;=$O$10),COUNT($O$11:O49)+1,"")</f>
        <v>10</v>
      </c>
      <c r="P50" s="44" t="str">
        <f>IF(AND(E50&gt;1900,YEAR($C$5)-$E50&gt;=$P$10),COUNT($P$11:P49)+1,"")</f>
        <v/>
      </c>
    </row>
    <row r="51" spans="1:16" x14ac:dyDescent="0.2">
      <c r="A51" s="41" t="s">
        <v>173</v>
      </c>
      <c r="B51" s="49">
        <v>6</v>
      </c>
      <c r="C51" s="48" t="s">
        <v>208</v>
      </c>
      <c r="D51" s="48" t="s">
        <v>100</v>
      </c>
      <c r="E51" s="44">
        <v>1951</v>
      </c>
      <c r="F51" s="42" t="s">
        <v>306</v>
      </c>
      <c r="G51" s="41" t="str">
        <f t="shared" si="1"/>
        <v>70 +</v>
      </c>
      <c r="H51" s="50" t="s">
        <v>209</v>
      </c>
      <c r="I51" s="43">
        <v>24</v>
      </c>
      <c r="J51" s="43">
        <v>50</v>
      </c>
      <c r="K51" s="44" t="str">
        <f>IF(AND(E51&gt;1900,YEAR($C$5)-$E51&lt;=$K$10),COUNT($K$11:K50)+1,"")</f>
        <v/>
      </c>
      <c r="L51" s="44" t="str">
        <f>IF(AND(E51&gt;1900,YEAR($C$5)-$E51&gt;$K$10,YEAR($C$5)-$E51&lt;=$L$10),COUNT($L$11:L50)+1,"")</f>
        <v/>
      </c>
      <c r="M51" s="44" t="str">
        <f>IF(AND(E51&gt;1900,YEAR($C$5)-$E51&gt;$L$10,YEAR($C$5)-$E51&lt;=$M$10),COUNT($M$11:M50)+1,"")</f>
        <v/>
      </c>
      <c r="N51" s="44" t="str">
        <f>IF(AND(E51&gt;1900,YEAR($C$5)-$E51&gt;$M$10,YEAR($C$5)-$E51&lt;=$N$10),COUNT($N$11:N50)+1,"")</f>
        <v/>
      </c>
      <c r="O51" s="44" t="str">
        <f>IF(AND(E51&gt;1900,YEAR($C$5)-$E51&gt;$N$10,YEAR($C$5)-$E51&lt;=$O$10),COUNT($O$11:O50)+1,"")</f>
        <v/>
      </c>
      <c r="P51" s="44">
        <f>IF(AND(E51&gt;1900,YEAR($C$5)-$E51&gt;=$P$10),COUNT($P$11:P50)+1,"")</f>
        <v>1</v>
      </c>
    </row>
    <row r="52" spans="1:16" x14ac:dyDescent="0.2">
      <c r="A52" s="41" t="s">
        <v>174</v>
      </c>
      <c r="B52" s="51">
        <v>131</v>
      </c>
      <c r="C52" s="46" t="s">
        <v>71</v>
      </c>
      <c r="D52" s="46" t="s">
        <v>21</v>
      </c>
      <c r="E52" s="45">
        <v>1953</v>
      </c>
      <c r="F52" s="42" t="s">
        <v>306</v>
      </c>
      <c r="G52" s="41" t="str">
        <f t="shared" si="1"/>
        <v>70 +</v>
      </c>
      <c r="H52" s="46" t="s">
        <v>8</v>
      </c>
      <c r="I52" s="43">
        <v>25</v>
      </c>
      <c r="J52" s="43">
        <v>1</v>
      </c>
      <c r="K52" s="44" t="str">
        <f>IF(AND(E52&gt;1900,YEAR($C$5)-$E52&lt;=$K$10),COUNT($K$11:K51)+1,"")</f>
        <v/>
      </c>
      <c r="L52" s="44" t="str">
        <f>IF(AND(E52&gt;1900,YEAR($C$5)-$E52&gt;$K$10,YEAR($C$5)-$E52&lt;=$L$10),COUNT($L$11:L51)+1,"")</f>
        <v/>
      </c>
      <c r="M52" s="44" t="str">
        <f>IF(AND(E52&gt;1900,YEAR($C$5)-$E52&gt;$L$10,YEAR($C$5)-$E52&lt;=$M$10),COUNT($M$11:M51)+1,"")</f>
        <v/>
      </c>
      <c r="N52" s="44" t="str">
        <f>IF(AND(E52&gt;1900,YEAR($C$5)-$E52&gt;$M$10,YEAR($C$5)-$E52&lt;=$N$10),COUNT($N$11:N51)+1,"")</f>
        <v/>
      </c>
      <c r="O52" s="44" t="str">
        <f>IF(AND(E52&gt;1900,YEAR($C$5)-$E52&gt;$N$10,YEAR($C$5)-$E52&lt;=$O$10),COUNT($O$11:O51)+1,"")</f>
        <v/>
      </c>
      <c r="P52" s="44">
        <f>IF(AND(E52&gt;1900,YEAR($C$5)-$E52&gt;=$P$10),COUNT($P$11:P51)+1,"")</f>
        <v>2</v>
      </c>
    </row>
    <row r="53" spans="1:16" x14ac:dyDescent="0.2">
      <c r="A53" s="41" t="s">
        <v>175</v>
      </c>
      <c r="B53" s="46">
        <v>8</v>
      </c>
      <c r="C53" s="46" t="s">
        <v>10</v>
      </c>
      <c r="D53" s="46" t="s">
        <v>9</v>
      </c>
      <c r="E53" s="45">
        <v>1950</v>
      </c>
      <c r="F53" s="42" t="s">
        <v>306</v>
      </c>
      <c r="G53" s="41" t="str">
        <f t="shared" si="1"/>
        <v>70 +</v>
      </c>
      <c r="H53" s="46" t="s">
        <v>11</v>
      </c>
      <c r="I53" s="43">
        <v>25</v>
      </c>
      <c r="J53" s="43">
        <v>18</v>
      </c>
      <c r="K53" s="44" t="str">
        <f>IF(AND(E53&gt;1900,YEAR($C$5)-$E53&lt;=$K$10),COUNT($K$11:K52)+1,"")</f>
        <v/>
      </c>
      <c r="L53" s="44" t="str">
        <f>IF(AND(E53&gt;1900,YEAR($C$5)-$E53&gt;$K$10,YEAR($C$5)-$E53&lt;=$L$10),COUNT($L$11:L52)+1,"")</f>
        <v/>
      </c>
      <c r="M53" s="44" t="str">
        <f>IF(AND(E53&gt;1900,YEAR($C$5)-$E53&gt;$L$10,YEAR($C$5)-$E53&lt;=$M$10),COUNT($M$11:M52)+1,"")</f>
        <v/>
      </c>
      <c r="N53" s="44" t="str">
        <f>IF(AND(E53&gt;1900,YEAR($C$5)-$E53&gt;$M$10,YEAR($C$5)-$E53&lt;=$N$10),COUNT($N$11:N52)+1,"")</f>
        <v/>
      </c>
      <c r="O53" s="44" t="str">
        <f>IF(AND(E53&gt;1900,YEAR($C$5)-$E53&gt;$N$10,YEAR($C$5)-$E53&lt;=$O$10),COUNT($O$11:O52)+1,"")</f>
        <v/>
      </c>
      <c r="P53" s="44">
        <f>IF(AND(E53&gt;1900,YEAR($C$5)-$E53&gt;=$P$10),COUNT($P$11:P52)+1,"")</f>
        <v>3</v>
      </c>
    </row>
    <row r="54" spans="1:16" x14ac:dyDescent="0.2">
      <c r="A54" s="41" t="s">
        <v>176</v>
      </c>
      <c r="B54" s="51">
        <v>150</v>
      </c>
      <c r="C54" s="46" t="s">
        <v>45</v>
      </c>
      <c r="D54" s="46" t="s">
        <v>44</v>
      </c>
      <c r="E54" s="45">
        <v>1956</v>
      </c>
      <c r="F54" s="42" t="s">
        <v>306</v>
      </c>
      <c r="G54" s="41" t="str">
        <f t="shared" si="1"/>
        <v>do 69</v>
      </c>
      <c r="H54" s="46" t="s">
        <v>8</v>
      </c>
      <c r="I54" s="43">
        <v>25</v>
      </c>
      <c r="J54" s="43">
        <v>18</v>
      </c>
      <c r="K54" s="44" t="str">
        <f>IF(AND(E54&gt;1900,YEAR($C$5)-$E54&lt;=$K$10),COUNT($K$11:K53)+1,"")</f>
        <v/>
      </c>
      <c r="L54" s="44" t="str">
        <f>IF(AND(E54&gt;1900,YEAR($C$5)-$E54&gt;$K$10,YEAR($C$5)-$E54&lt;=$L$10),COUNT($L$11:L53)+1,"")</f>
        <v/>
      </c>
      <c r="M54" s="44" t="str">
        <f>IF(AND(E54&gt;1900,YEAR($C$5)-$E54&gt;$L$10,YEAR($C$5)-$E54&lt;=$M$10),COUNT($M$11:M53)+1,"")</f>
        <v/>
      </c>
      <c r="N54" s="44" t="str">
        <f>IF(AND(E54&gt;1900,YEAR($C$5)-$E54&gt;$M$10,YEAR($C$5)-$E54&lt;=$N$10),COUNT($N$11:N53)+1,"")</f>
        <v/>
      </c>
      <c r="O54" s="44">
        <f>IF(AND(E54&gt;1900,YEAR($C$5)-$E54&gt;$N$10,YEAR($C$5)-$E54&lt;=$O$10),COUNT($O$11:O53)+1,"")</f>
        <v>11</v>
      </c>
      <c r="P54" s="44" t="str">
        <f>IF(AND(E54&gt;1900,YEAR($C$5)-$E54&gt;=$P$10),COUNT($P$11:P53)+1,"")</f>
        <v/>
      </c>
    </row>
    <row r="55" spans="1:16" x14ac:dyDescent="0.2">
      <c r="A55" s="41" t="s">
        <v>177</v>
      </c>
      <c r="B55" s="46">
        <v>32</v>
      </c>
      <c r="C55" s="46" t="s">
        <v>84</v>
      </c>
      <c r="D55" s="46" t="s">
        <v>15</v>
      </c>
      <c r="E55" s="45">
        <v>1976</v>
      </c>
      <c r="F55" s="42" t="s">
        <v>306</v>
      </c>
      <c r="G55" s="41" t="str">
        <f t="shared" si="1"/>
        <v>do 49</v>
      </c>
      <c r="H55" s="46" t="s">
        <v>85</v>
      </c>
      <c r="I55" s="43">
        <v>25</v>
      </c>
      <c r="J55" s="43">
        <v>20</v>
      </c>
      <c r="K55" s="44" t="str">
        <f>IF(AND(E55&gt;1900,YEAR($C$5)-$E55&lt;=$K$10),COUNT($K$11:K54)+1,"")</f>
        <v/>
      </c>
      <c r="L55" s="44" t="str">
        <f>IF(AND(E55&gt;1900,YEAR($C$5)-$E55&gt;$K$10,YEAR($C$5)-$E55&lt;=$L$10),COUNT($L$11:L54)+1,"")</f>
        <v/>
      </c>
      <c r="M55" s="44">
        <f>IF(AND(E55&gt;1900,YEAR($C$5)-$E55&gt;$L$10,YEAR($C$5)-$E55&lt;=$M$10),COUNT($M$11:M54)+1,"")</f>
        <v>10</v>
      </c>
      <c r="N55" s="44" t="str">
        <f>IF(AND(E55&gt;1900,YEAR($C$5)-$E55&gt;$M$10,YEAR($C$5)-$E55&lt;=$N$10),COUNT($N$11:N54)+1,"")</f>
        <v/>
      </c>
      <c r="O55" s="44" t="str">
        <f>IF(AND(E55&gt;1900,YEAR($C$5)-$E55&gt;$N$10,YEAR($C$5)-$E55&lt;=$O$10),COUNT($O$11:O54)+1,"")</f>
        <v/>
      </c>
      <c r="P55" s="44" t="str">
        <f>IF(AND(E55&gt;1900,YEAR($C$5)-$E55&gt;=$P$10),COUNT($P$11:P54)+1,"")</f>
        <v/>
      </c>
    </row>
    <row r="56" spans="1:16" x14ac:dyDescent="0.2">
      <c r="A56" s="41" t="s">
        <v>178</v>
      </c>
      <c r="B56" s="46">
        <v>41</v>
      </c>
      <c r="C56" s="46" t="s">
        <v>55</v>
      </c>
      <c r="D56" s="46" t="s">
        <v>54</v>
      </c>
      <c r="E56" s="45">
        <v>1978</v>
      </c>
      <c r="F56" s="42" t="s">
        <v>306</v>
      </c>
      <c r="G56" s="41" t="str">
        <f t="shared" si="1"/>
        <v>do 49</v>
      </c>
      <c r="H56" s="46"/>
      <c r="I56" s="43">
        <v>25</v>
      </c>
      <c r="J56" s="43">
        <v>33</v>
      </c>
      <c r="K56" s="44" t="str">
        <f>IF(AND(E56&gt;1900,YEAR($C$5)-$E56&lt;=$K$10),COUNT($K$11:K55)+1,"")</f>
        <v/>
      </c>
      <c r="L56" s="44" t="str">
        <f>IF(AND(E56&gt;1900,YEAR($C$5)-$E56&gt;$K$10,YEAR($C$5)-$E56&lt;=$L$10),COUNT($L$11:L55)+1,"")</f>
        <v/>
      </c>
      <c r="M56" s="44">
        <f>IF(AND(E56&gt;1900,YEAR($C$5)-$E56&gt;$L$10,YEAR($C$5)-$E56&lt;=$M$10),COUNT($M$11:M55)+1,"")</f>
        <v>11</v>
      </c>
      <c r="N56" s="44" t="str">
        <f>IF(AND(E56&gt;1900,YEAR($C$5)-$E56&gt;$M$10,YEAR($C$5)-$E56&lt;=$N$10),COUNT($N$11:N55)+1,"")</f>
        <v/>
      </c>
      <c r="O56" s="44" t="str">
        <f>IF(AND(E56&gt;1900,YEAR($C$5)-$E56&gt;$N$10,YEAR($C$5)-$E56&lt;=$O$10),COUNT($O$11:O55)+1,"")</f>
        <v/>
      </c>
      <c r="P56" s="44" t="str">
        <f>IF(AND(E56&gt;1900,YEAR($C$5)-$E56&gt;=$P$10),COUNT($P$11:P55)+1,"")</f>
        <v/>
      </c>
    </row>
    <row r="57" spans="1:16" x14ac:dyDescent="0.2">
      <c r="A57" s="41" t="s">
        <v>179</v>
      </c>
      <c r="B57" s="51">
        <v>115</v>
      </c>
      <c r="C57" s="46" t="s">
        <v>32</v>
      </c>
      <c r="D57" s="46" t="s">
        <v>31</v>
      </c>
      <c r="E57" s="45">
        <v>1957</v>
      </c>
      <c r="F57" s="42" t="s">
        <v>306</v>
      </c>
      <c r="G57" s="41" t="str">
        <f t="shared" si="1"/>
        <v>do 69</v>
      </c>
      <c r="H57" s="46" t="s">
        <v>23</v>
      </c>
      <c r="I57" s="43">
        <v>25</v>
      </c>
      <c r="J57" s="43">
        <v>36</v>
      </c>
      <c r="K57" s="44" t="str">
        <f>IF(AND(E57&gt;1900,YEAR($C$5)-$E57&lt;=$K$10),COUNT($K$11:K56)+1,"")</f>
        <v/>
      </c>
      <c r="L57" s="44" t="str">
        <f>IF(AND(E57&gt;1900,YEAR($C$5)-$E57&gt;$K$10,YEAR($C$5)-$E57&lt;=$L$10),COUNT($L$11:L56)+1,"")</f>
        <v/>
      </c>
      <c r="M57" s="44" t="str">
        <f>IF(AND(E57&gt;1900,YEAR($C$5)-$E57&gt;$L$10,YEAR($C$5)-$E57&lt;=$M$10),COUNT($M$11:M56)+1,"")</f>
        <v/>
      </c>
      <c r="N57" s="44" t="str">
        <f>IF(AND(E57&gt;1900,YEAR($C$5)-$E57&gt;$M$10,YEAR($C$5)-$E57&lt;=$N$10),COUNT($N$11:N56)+1,"")</f>
        <v/>
      </c>
      <c r="O57" s="44">
        <f>IF(AND(E57&gt;1900,YEAR($C$5)-$E57&gt;$N$10,YEAR($C$5)-$E57&lt;=$O$10),COUNT($O$11:O56)+1,"")</f>
        <v>12</v>
      </c>
      <c r="P57" s="44" t="str">
        <f>IF(AND(E57&gt;1900,YEAR($C$5)-$E57&gt;=$P$10),COUNT($P$11:P56)+1,"")</f>
        <v/>
      </c>
    </row>
    <row r="58" spans="1:16" x14ac:dyDescent="0.2">
      <c r="A58" s="41" t="s">
        <v>180</v>
      </c>
      <c r="B58" s="51">
        <v>149</v>
      </c>
      <c r="C58" s="46" t="s">
        <v>79</v>
      </c>
      <c r="D58" s="46" t="s">
        <v>9</v>
      </c>
      <c r="E58" s="45">
        <v>1957</v>
      </c>
      <c r="F58" s="42" t="s">
        <v>306</v>
      </c>
      <c r="G58" s="41" t="str">
        <f t="shared" si="1"/>
        <v>do 69</v>
      </c>
      <c r="H58" s="46" t="s">
        <v>5</v>
      </c>
      <c r="I58" s="43">
        <v>25</v>
      </c>
      <c r="J58" s="43">
        <v>47</v>
      </c>
      <c r="K58" s="44" t="str">
        <f>IF(AND(E58&gt;1900,YEAR($C$5)-$E58&lt;=$K$10),COUNT($K$11:K57)+1,"")</f>
        <v/>
      </c>
      <c r="L58" s="44" t="str">
        <f>IF(AND(E58&gt;1900,YEAR($C$5)-$E58&gt;$K$10,YEAR($C$5)-$E58&lt;=$L$10),COUNT($L$11:L57)+1,"")</f>
        <v/>
      </c>
      <c r="M58" s="44" t="str">
        <f>IF(AND(E58&gt;1900,YEAR($C$5)-$E58&gt;$L$10,YEAR($C$5)-$E58&lt;=$M$10),COUNT($M$11:M57)+1,"")</f>
        <v/>
      </c>
      <c r="N58" s="44" t="str">
        <f>IF(AND(E58&gt;1900,YEAR($C$5)-$E58&gt;$M$10,YEAR($C$5)-$E58&lt;=$N$10),COUNT($N$11:N57)+1,"")</f>
        <v/>
      </c>
      <c r="O58" s="44">
        <f>IF(AND(E58&gt;1900,YEAR($C$5)-$E58&gt;$N$10,YEAR($C$5)-$E58&lt;=$O$10),COUNT($O$11:O57)+1,"")</f>
        <v>13</v>
      </c>
      <c r="P58" s="44" t="str">
        <f>IF(AND(E58&gt;1900,YEAR($C$5)-$E58&gt;=$P$10),COUNT($P$11:P57)+1,"")</f>
        <v/>
      </c>
    </row>
    <row r="59" spans="1:16" x14ac:dyDescent="0.2">
      <c r="A59" s="41" t="s">
        <v>181</v>
      </c>
      <c r="B59" s="49">
        <v>31</v>
      </c>
      <c r="C59" s="48" t="s">
        <v>245</v>
      </c>
      <c r="D59" s="48" t="s">
        <v>246</v>
      </c>
      <c r="E59" s="44">
        <v>1969</v>
      </c>
      <c r="F59" s="42" t="s">
        <v>306</v>
      </c>
      <c r="G59" s="41" t="str">
        <f t="shared" si="1"/>
        <v>do 59</v>
      </c>
      <c r="H59" s="50" t="s">
        <v>247</v>
      </c>
      <c r="I59" s="43">
        <v>26</v>
      </c>
      <c r="J59" s="43">
        <v>5</v>
      </c>
      <c r="K59" s="44" t="str">
        <f>IF(AND(E59&gt;1900,YEAR($C$5)-$E59&lt;=$K$10),COUNT($K$11:K58)+1,"")</f>
        <v/>
      </c>
      <c r="L59" s="44" t="str">
        <f>IF(AND(E59&gt;1900,YEAR($C$5)-$E59&gt;$K$10,YEAR($C$5)-$E59&lt;=$L$10),COUNT($L$11:L58)+1,"")</f>
        <v/>
      </c>
      <c r="M59" s="44" t="str">
        <f>IF(AND(E59&gt;1900,YEAR($C$5)-$E59&gt;$L$10,YEAR($C$5)-$E59&lt;=$M$10),COUNT($M$11:M58)+1,"")</f>
        <v/>
      </c>
      <c r="N59" s="44">
        <f>IF(AND(E59&gt;1900,YEAR($C$5)-$E59&gt;$M$10,YEAR($C$5)-$E59&lt;=$N$10),COUNT($N$11:N58)+1,"")</f>
        <v>6</v>
      </c>
      <c r="O59" s="44" t="str">
        <f>IF(AND(E59&gt;1900,YEAR($C$5)-$E59&gt;$N$10,YEAR($C$5)-$E59&lt;=$O$10),COUNT($O$11:O58)+1,"")</f>
        <v/>
      </c>
      <c r="P59" s="44" t="str">
        <f>IF(AND(E59&gt;1900,YEAR($C$5)-$E59&gt;=$P$10),COUNT($P$11:P58)+1,"")</f>
        <v/>
      </c>
    </row>
    <row r="60" spans="1:16" x14ac:dyDescent="0.2">
      <c r="A60" s="41" t="s">
        <v>182</v>
      </c>
      <c r="B60" s="51">
        <v>172</v>
      </c>
      <c r="C60" s="46" t="s">
        <v>68</v>
      </c>
      <c r="D60" s="46" t="s">
        <v>67</v>
      </c>
      <c r="E60" s="45">
        <v>1959</v>
      </c>
      <c r="F60" s="42" t="s">
        <v>306</v>
      </c>
      <c r="G60" s="41" t="str">
        <f t="shared" si="1"/>
        <v>do 69</v>
      </c>
      <c r="H60" s="46" t="s">
        <v>8</v>
      </c>
      <c r="I60" s="43">
        <v>26</v>
      </c>
      <c r="J60" s="43">
        <v>35</v>
      </c>
      <c r="K60" s="44" t="str">
        <f>IF(AND(E60&gt;1900,YEAR($C$5)-$E60&lt;=$K$10),COUNT($K$11:K59)+1,"")</f>
        <v/>
      </c>
      <c r="L60" s="44" t="str">
        <f>IF(AND(E60&gt;1900,YEAR($C$5)-$E60&gt;$K$10,YEAR($C$5)-$E60&lt;=$L$10),COUNT($L$11:L59)+1,"")</f>
        <v/>
      </c>
      <c r="M60" s="44" t="str">
        <f>IF(AND(E60&gt;1900,YEAR($C$5)-$E60&gt;$L$10,YEAR($C$5)-$E60&lt;=$M$10),COUNT($M$11:M59)+1,"")</f>
        <v/>
      </c>
      <c r="N60" s="44" t="str">
        <f>IF(AND(E60&gt;1900,YEAR($C$5)-$E60&gt;$M$10,YEAR($C$5)-$E60&lt;=$N$10),COUNT($N$11:N59)+1,"")</f>
        <v/>
      </c>
      <c r="O60" s="44">
        <f>IF(AND(E60&gt;1900,YEAR($C$5)-$E60&gt;$N$10,YEAR($C$5)-$E60&lt;=$O$10),COUNT($O$11:O59)+1,"")</f>
        <v>14</v>
      </c>
      <c r="P60" s="44" t="str">
        <f>IF(AND(E60&gt;1900,YEAR($C$5)-$E60&gt;=$P$10),COUNT($P$11:P59)+1,"")</f>
        <v/>
      </c>
    </row>
    <row r="61" spans="1:16" x14ac:dyDescent="0.2">
      <c r="A61" s="41" t="s">
        <v>183</v>
      </c>
      <c r="B61" s="49">
        <v>46</v>
      </c>
      <c r="C61" s="48" t="s">
        <v>268</v>
      </c>
      <c r="D61" s="48" t="s">
        <v>100</v>
      </c>
      <c r="E61" s="44">
        <v>2013</v>
      </c>
      <c r="F61" s="42" t="s">
        <v>306</v>
      </c>
      <c r="G61" s="41" t="str">
        <f t="shared" si="1"/>
        <v>do 29</v>
      </c>
      <c r="H61" s="50" t="s">
        <v>85</v>
      </c>
      <c r="I61" s="43">
        <v>26</v>
      </c>
      <c r="J61" s="43">
        <v>53</v>
      </c>
      <c r="K61" s="44">
        <f>IF(AND(E61&gt;1900,YEAR($C$5)-$E61&lt;=$K$10),COUNT($K$11:K60)+1,"")</f>
        <v>7</v>
      </c>
      <c r="L61" s="44" t="str">
        <f>IF(AND(E61&gt;1900,YEAR($C$5)-$E61&gt;$K$10,YEAR($C$5)-$E61&lt;=$L$10),COUNT($L$11:L60)+1,"")</f>
        <v/>
      </c>
      <c r="M61" s="44" t="str">
        <f>IF(AND(E61&gt;1900,YEAR($C$5)-$E61&gt;$L$10,YEAR($C$5)-$E61&lt;=$M$10),COUNT($M$11:M60)+1,"")</f>
        <v/>
      </c>
      <c r="N61" s="44" t="str">
        <f>IF(AND(E61&gt;1900,YEAR($C$5)-$E61&gt;$M$10,YEAR($C$5)-$E61&lt;=$N$10),COUNT($N$11:N60)+1,"")</f>
        <v/>
      </c>
      <c r="O61" s="44" t="str">
        <f>IF(AND(E61&gt;1900,YEAR($C$5)-$E61&gt;$N$10,YEAR($C$5)-$E61&lt;=$O$10),COUNT($O$11:O60)+1,"")</f>
        <v/>
      </c>
      <c r="P61" s="44" t="str">
        <f>IF(AND(E61&gt;1900,YEAR($C$5)-$E61&gt;=$P$10),COUNT($P$11:P60)+1,"")</f>
        <v/>
      </c>
    </row>
    <row r="62" spans="1:16" x14ac:dyDescent="0.2">
      <c r="A62" s="41" t="s">
        <v>184</v>
      </c>
      <c r="B62" s="51">
        <v>132</v>
      </c>
      <c r="C62" s="46" t="s">
        <v>81</v>
      </c>
      <c r="D62" s="46" t="s">
        <v>80</v>
      </c>
      <c r="E62" s="45">
        <v>1947</v>
      </c>
      <c r="F62" s="42" t="s">
        <v>306</v>
      </c>
      <c r="G62" s="41" t="str">
        <f t="shared" si="1"/>
        <v>70 +</v>
      </c>
      <c r="H62" s="46" t="s">
        <v>23</v>
      </c>
      <c r="I62" s="43">
        <v>26</v>
      </c>
      <c r="J62" s="43">
        <v>57</v>
      </c>
      <c r="K62" s="44" t="str">
        <f>IF(AND(E62&gt;1900,YEAR($C$5)-$E62&lt;=$K$10),COUNT($K$11:K61)+1,"")</f>
        <v/>
      </c>
      <c r="L62" s="44" t="str">
        <f>IF(AND(E62&gt;1900,YEAR($C$5)-$E62&gt;$K$10,YEAR($C$5)-$E62&lt;=$L$10),COUNT($L$11:L61)+1,"")</f>
        <v/>
      </c>
      <c r="M62" s="44" t="str">
        <f>IF(AND(E62&gt;1900,YEAR($C$5)-$E62&gt;$L$10,YEAR($C$5)-$E62&lt;=$M$10),COUNT($M$11:M61)+1,"")</f>
        <v/>
      </c>
      <c r="N62" s="44" t="str">
        <f>IF(AND(E62&gt;1900,YEAR($C$5)-$E62&gt;$M$10,YEAR($C$5)-$E62&lt;=$N$10),COUNT($N$11:N61)+1,"")</f>
        <v/>
      </c>
      <c r="O62" s="44" t="str">
        <f>IF(AND(E62&gt;1900,YEAR($C$5)-$E62&gt;$N$10,YEAR($C$5)-$E62&lt;=$O$10),COUNT($O$11:O61)+1,"")</f>
        <v/>
      </c>
      <c r="P62" s="44">
        <f>IF(AND(E62&gt;1900,YEAR($C$5)-$E62&gt;=$P$10),COUNT($P$11:P61)+1,"")</f>
        <v>4</v>
      </c>
    </row>
    <row r="63" spans="1:16" x14ac:dyDescent="0.2">
      <c r="A63" s="41" t="s">
        <v>185</v>
      </c>
      <c r="B63" s="49">
        <v>18</v>
      </c>
      <c r="C63" s="48" t="s">
        <v>225</v>
      </c>
      <c r="D63" s="48" t="s">
        <v>226</v>
      </c>
      <c r="E63" s="44">
        <v>1943</v>
      </c>
      <c r="F63" s="42" t="s">
        <v>306</v>
      </c>
      <c r="G63" s="41" t="str">
        <f t="shared" si="1"/>
        <v>70 +</v>
      </c>
      <c r="H63" s="50" t="s">
        <v>227</v>
      </c>
      <c r="I63" s="43">
        <v>28</v>
      </c>
      <c r="J63" s="43">
        <v>42</v>
      </c>
      <c r="K63" s="44" t="str">
        <f>IF(AND(E63&gt;1900,YEAR($C$5)-$E63&lt;=$K$10),COUNT($K$11:K62)+1,"")</f>
        <v/>
      </c>
      <c r="L63" s="44" t="str">
        <f>IF(AND(E63&gt;1900,YEAR($C$5)-$E63&gt;$K$10,YEAR($C$5)-$E63&lt;=$L$10),COUNT($L$11:L62)+1,"")</f>
        <v/>
      </c>
      <c r="M63" s="44" t="str">
        <f>IF(AND(E63&gt;1900,YEAR($C$5)-$E63&gt;$L$10,YEAR($C$5)-$E63&lt;=$M$10),COUNT($M$11:M62)+1,"")</f>
        <v/>
      </c>
      <c r="N63" s="44" t="str">
        <f>IF(AND(E63&gt;1900,YEAR($C$5)-$E63&gt;$M$10,YEAR($C$5)-$E63&lt;=$N$10),COUNT($N$11:N62)+1,"")</f>
        <v/>
      </c>
      <c r="O63" s="44" t="str">
        <f>IF(AND(E63&gt;1900,YEAR($C$5)-$E63&gt;$N$10,YEAR($C$5)-$E63&lt;=$O$10),COUNT($O$11:O62)+1,"")</f>
        <v/>
      </c>
      <c r="P63" s="44">
        <f>IF(AND(E63&gt;1900,YEAR($C$5)-$E63&gt;=$P$10),COUNT($P$11:P62)+1,"")</f>
        <v>5</v>
      </c>
    </row>
    <row r="64" spans="1:16" x14ac:dyDescent="0.2">
      <c r="A64" s="41" t="s">
        <v>186</v>
      </c>
      <c r="B64" s="51">
        <v>140</v>
      </c>
      <c r="C64" s="46" t="s">
        <v>43</v>
      </c>
      <c r="D64" s="46" t="s">
        <v>42</v>
      </c>
      <c r="E64" s="45">
        <v>1957</v>
      </c>
      <c r="F64" s="42" t="s">
        <v>306</v>
      </c>
      <c r="G64" s="41" t="str">
        <f t="shared" si="1"/>
        <v>do 69</v>
      </c>
      <c r="H64" s="46" t="s">
        <v>8</v>
      </c>
      <c r="I64" s="43">
        <v>28</v>
      </c>
      <c r="J64" s="43">
        <v>58</v>
      </c>
      <c r="K64" s="44" t="str">
        <f>IF(AND(E64&gt;1900,YEAR($C$5)-$E64&lt;=$K$10),COUNT($K$11:K63)+1,"")</f>
        <v/>
      </c>
      <c r="L64" s="44" t="str">
        <f>IF(AND(E64&gt;1900,YEAR($C$5)-$E64&gt;$K$10,YEAR($C$5)-$E64&lt;=$L$10),COUNT($L$11:L63)+1,"")</f>
        <v/>
      </c>
      <c r="M64" s="44" t="str">
        <f>IF(AND(E64&gt;1900,YEAR($C$5)-$E64&gt;$L$10,YEAR($C$5)-$E64&lt;=$M$10),COUNT($M$11:M63)+1,"")</f>
        <v/>
      </c>
      <c r="N64" s="44" t="str">
        <f>IF(AND(E64&gt;1900,YEAR($C$5)-$E64&gt;$M$10,YEAR($C$5)-$E64&lt;=$N$10),COUNT($N$11:N63)+1,"")</f>
        <v/>
      </c>
      <c r="O64" s="44">
        <f>IF(AND(E64&gt;1900,YEAR($C$5)-$E64&gt;$N$10,YEAR($C$5)-$E64&lt;=$O$10),COUNT($O$11:O63)+1,"")</f>
        <v>15</v>
      </c>
      <c r="P64" s="44" t="str">
        <f>IF(AND(E64&gt;1900,YEAR($C$5)-$E64&gt;=$P$10),COUNT($P$11:P63)+1,"")</f>
        <v/>
      </c>
    </row>
    <row r="65" spans="1:16" x14ac:dyDescent="0.2">
      <c r="A65" s="41" t="s">
        <v>187</v>
      </c>
      <c r="B65" s="49">
        <v>10</v>
      </c>
      <c r="C65" s="48" t="s">
        <v>116</v>
      </c>
      <c r="D65" s="48" t="s">
        <v>100</v>
      </c>
      <c r="E65" s="44">
        <v>1979</v>
      </c>
      <c r="F65" s="42" t="s">
        <v>306</v>
      </c>
      <c r="G65" s="41" t="str">
        <f t="shared" si="1"/>
        <v>do 49</v>
      </c>
      <c r="H65" s="50" t="s">
        <v>212</v>
      </c>
      <c r="I65" s="43">
        <v>29</v>
      </c>
      <c r="J65" s="43">
        <v>1</v>
      </c>
      <c r="K65" s="44" t="str">
        <f>IF(AND(E65&gt;1900,YEAR($C$5)-$E65&lt;=$K$10),COUNT($K$11:K64)+1,"")</f>
        <v/>
      </c>
      <c r="L65" s="44" t="str">
        <f>IF(AND(E65&gt;1900,YEAR($C$5)-$E65&gt;$K$10,YEAR($C$5)-$E65&lt;=$L$10),COUNT($L$11:L64)+1,"")</f>
        <v/>
      </c>
      <c r="M65" s="44">
        <f>IF(AND(E65&gt;1900,YEAR($C$5)-$E65&gt;$L$10,YEAR($C$5)-$E65&lt;=$M$10),COUNT($M$11:M64)+1,"")</f>
        <v>12</v>
      </c>
      <c r="N65" s="44" t="str">
        <f>IF(AND(E65&gt;1900,YEAR($C$5)-$E65&gt;$M$10,YEAR($C$5)-$E65&lt;=$N$10),COUNT($N$11:N64)+1,"")</f>
        <v/>
      </c>
      <c r="O65" s="44" t="str">
        <f>IF(AND(E65&gt;1900,YEAR($C$5)-$E65&gt;$N$10,YEAR($C$5)-$E65&lt;=$O$10),COUNT($O$11:O64)+1,"")</f>
        <v/>
      </c>
      <c r="P65" s="44" t="str">
        <f>IF(AND(E65&gt;1900,YEAR($C$5)-$E65&gt;=$P$10),COUNT($P$11:P64)+1,"")</f>
        <v/>
      </c>
    </row>
    <row r="66" spans="1:16" x14ac:dyDescent="0.2">
      <c r="A66" s="41" t="s">
        <v>188</v>
      </c>
      <c r="B66" s="51">
        <v>143</v>
      </c>
      <c r="C66" s="46" t="s">
        <v>57</v>
      </c>
      <c r="D66" s="46" t="s">
        <v>56</v>
      </c>
      <c r="E66" s="45">
        <v>1951</v>
      </c>
      <c r="F66" s="42" t="s">
        <v>306</v>
      </c>
      <c r="G66" s="41" t="str">
        <f t="shared" si="1"/>
        <v>70 +</v>
      </c>
      <c r="H66" s="46" t="s">
        <v>58</v>
      </c>
      <c r="I66" s="43">
        <v>29</v>
      </c>
      <c r="J66" s="43">
        <v>34</v>
      </c>
      <c r="K66" s="44" t="str">
        <f>IF(AND(E66&gt;1900,YEAR($C$5)-$E66&lt;=$K$10),COUNT($K$11:K65)+1,"")</f>
        <v/>
      </c>
      <c r="L66" s="44" t="str">
        <f>IF(AND(E66&gt;1900,YEAR($C$5)-$E66&gt;$K$10,YEAR($C$5)-$E66&lt;=$L$10),COUNT($L$11:L65)+1,"")</f>
        <v/>
      </c>
      <c r="M66" s="44" t="str">
        <f>IF(AND(E66&gt;1900,YEAR($C$5)-$E66&gt;$L$10,YEAR($C$5)-$E66&lt;=$M$10),COUNT($M$11:M65)+1,"")</f>
        <v/>
      </c>
      <c r="N66" s="44" t="str">
        <f>IF(AND(E66&gt;1900,YEAR($C$5)-$E66&gt;$M$10,YEAR($C$5)-$E66&lt;=$N$10),COUNT($N$11:N65)+1,"")</f>
        <v/>
      </c>
      <c r="O66" s="44" t="str">
        <f>IF(AND(E66&gt;1900,YEAR($C$5)-$E66&gt;$N$10,YEAR($C$5)-$E66&lt;=$O$10),COUNT($O$11:O65)+1,"")</f>
        <v/>
      </c>
      <c r="P66" s="44">
        <f>IF(AND(E66&gt;1900,YEAR($C$5)-$E66&gt;=$P$10),COUNT($P$11:P65)+1,"")</f>
        <v>6</v>
      </c>
    </row>
    <row r="67" spans="1:16" x14ac:dyDescent="0.2">
      <c r="A67" s="41" t="s">
        <v>189</v>
      </c>
      <c r="B67" s="49">
        <v>37</v>
      </c>
      <c r="C67" s="48" t="s">
        <v>120</v>
      </c>
      <c r="D67" s="48" t="s">
        <v>251</v>
      </c>
      <c r="E67" s="44">
        <v>1982</v>
      </c>
      <c r="F67" s="42" t="s">
        <v>306</v>
      </c>
      <c r="G67" s="41" t="str">
        <f t="shared" si="1"/>
        <v>do 49</v>
      </c>
      <c r="H67" s="50" t="s">
        <v>220</v>
      </c>
      <c r="I67" s="43">
        <v>29</v>
      </c>
      <c r="J67" s="43">
        <v>36</v>
      </c>
      <c r="K67" s="44" t="str">
        <f>IF(AND(E67&gt;1900,YEAR($C$5)-$E67&lt;=$K$10),COUNT($K$11:K66)+1,"")</f>
        <v/>
      </c>
      <c r="L67" s="44" t="str">
        <f>IF(AND(E67&gt;1900,YEAR($C$5)-$E67&gt;$K$10,YEAR($C$5)-$E67&lt;=$L$10),COUNT($L$11:L66)+1,"")</f>
        <v/>
      </c>
      <c r="M67" s="44">
        <f>IF(AND(E67&gt;1900,YEAR($C$5)-$E67&gt;$L$10,YEAR($C$5)-$E67&lt;=$M$10),COUNT($M$11:M66)+1,"")</f>
        <v>13</v>
      </c>
      <c r="N67" s="44" t="str">
        <f>IF(AND(E67&gt;1900,YEAR($C$5)-$E67&gt;$M$10,YEAR($C$5)-$E67&lt;=$N$10),COUNT($N$11:N66)+1,"")</f>
        <v/>
      </c>
      <c r="O67" s="44" t="str">
        <f>IF(AND(E67&gt;1900,YEAR($C$5)-$E67&gt;$N$10,YEAR($C$5)-$E67&lt;=$O$10),COUNT($O$11:O66)+1,"")</f>
        <v/>
      </c>
      <c r="P67" s="44" t="str">
        <f>IF(AND(E67&gt;1900,YEAR($C$5)-$E67&gt;=$P$10),COUNT($P$11:P66)+1,"")</f>
        <v/>
      </c>
    </row>
    <row r="68" spans="1:16" x14ac:dyDescent="0.2">
      <c r="A68" s="41" t="s">
        <v>190</v>
      </c>
      <c r="B68" s="52">
        <v>136</v>
      </c>
      <c r="C68" s="47" t="s">
        <v>115</v>
      </c>
      <c r="D68" s="47" t="s">
        <v>74</v>
      </c>
      <c r="E68" s="53">
        <v>1950</v>
      </c>
      <c r="F68" s="42" t="s">
        <v>306</v>
      </c>
      <c r="G68" s="41" t="str">
        <f t="shared" si="1"/>
        <v>70 +</v>
      </c>
      <c r="H68" s="50" t="s">
        <v>8</v>
      </c>
      <c r="I68" s="43">
        <v>29</v>
      </c>
      <c r="J68" s="43">
        <v>37</v>
      </c>
      <c r="K68" s="44" t="str">
        <f>IF(AND(E68&gt;1900,YEAR($C$5)-$E68&lt;=$K$10),COUNT($K$11:K67)+1,"")</f>
        <v/>
      </c>
      <c r="L68" s="44" t="str">
        <f>IF(AND(E68&gt;1900,YEAR($C$5)-$E68&gt;$K$10,YEAR($C$5)-$E68&lt;=$L$10),COUNT($L$11:L67)+1,"")</f>
        <v/>
      </c>
      <c r="M68" s="44" t="str">
        <f>IF(AND(E68&gt;1900,YEAR($C$5)-$E68&gt;$L$10,YEAR($C$5)-$E68&lt;=$M$10),COUNT($M$11:M67)+1,"")</f>
        <v/>
      </c>
      <c r="N68" s="44" t="str">
        <f>IF(AND(E68&gt;1900,YEAR($C$5)-$E68&gt;$M$10,YEAR($C$5)-$E68&lt;=$N$10),COUNT($N$11:N67)+1,"")</f>
        <v/>
      </c>
      <c r="O68" s="44" t="str">
        <f>IF(AND(E68&gt;1900,YEAR($C$5)-$E68&gt;$N$10,YEAR($C$5)-$E68&lt;=$O$10),COUNT($O$11:O67)+1,"")</f>
        <v/>
      </c>
      <c r="P68" s="44">
        <f>IF(AND(E68&gt;1900,YEAR($C$5)-$E68&gt;=$P$10),COUNT($P$11:P67)+1,"")</f>
        <v>7</v>
      </c>
    </row>
    <row r="69" spans="1:16" x14ac:dyDescent="0.2">
      <c r="A69" s="41" t="s">
        <v>191</v>
      </c>
      <c r="B69" s="51">
        <v>147</v>
      </c>
      <c r="C69" s="46" t="s">
        <v>7</v>
      </c>
      <c r="D69" s="46" t="s">
        <v>6</v>
      </c>
      <c r="E69" s="45">
        <v>1958</v>
      </c>
      <c r="F69" s="42" t="s">
        <v>306</v>
      </c>
      <c r="G69" s="41" t="str">
        <f t="shared" si="1"/>
        <v>do 69</v>
      </c>
      <c r="H69" s="46" t="s">
        <v>8</v>
      </c>
      <c r="I69" s="43">
        <v>30</v>
      </c>
      <c r="J69" s="43">
        <v>15</v>
      </c>
      <c r="K69" s="44" t="str">
        <f>IF(AND(E69&gt;1900,YEAR($C$5)-$E69&lt;=$K$10),COUNT($K$11:K68)+1,"")</f>
        <v/>
      </c>
      <c r="L69" s="44" t="str">
        <f>IF(AND(E69&gt;1900,YEAR($C$5)-$E69&gt;$K$10,YEAR($C$5)-$E69&lt;=$L$10),COUNT($L$11:L68)+1,"")</f>
        <v/>
      </c>
      <c r="M69" s="44" t="str">
        <f>IF(AND(E69&gt;1900,YEAR($C$5)-$E69&gt;$L$10,YEAR($C$5)-$E69&lt;=$M$10),COUNT($M$11:M68)+1,"")</f>
        <v/>
      </c>
      <c r="N69" s="44" t="str">
        <f>IF(AND(E69&gt;1900,YEAR($C$5)-$E69&gt;$M$10,YEAR($C$5)-$E69&lt;=$N$10),COUNT($N$11:N68)+1,"")</f>
        <v/>
      </c>
      <c r="O69" s="44">
        <f>IF(AND(E69&gt;1900,YEAR($C$5)-$E69&gt;$N$10,YEAR($C$5)-$E69&lt;=$O$10),COUNT($O$11:O68)+1,"")</f>
        <v>16</v>
      </c>
      <c r="P69" s="44" t="str">
        <f>IF(AND(E69&gt;1900,YEAR($C$5)-$E69&gt;=$P$10),COUNT($P$11:P68)+1,"")</f>
        <v/>
      </c>
    </row>
    <row r="70" spans="1:16" x14ac:dyDescent="0.2">
      <c r="A70" s="41" t="s">
        <v>192</v>
      </c>
      <c r="B70" s="49">
        <v>45</v>
      </c>
      <c r="C70" s="48" t="s">
        <v>266</v>
      </c>
      <c r="D70" s="48" t="s">
        <v>42</v>
      </c>
      <c r="E70" s="44">
        <v>2012</v>
      </c>
      <c r="F70" s="42" t="s">
        <v>306</v>
      </c>
      <c r="G70" s="41" t="str">
        <f t="shared" si="1"/>
        <v>do 29</v>
      </c>
      <c r="H70" s="50" t="s">
        <v>267</v>
      </c>
      <c r="I70" s="43">
        <v>30</v>
      </c>
      <c r="J70" s="43">
        <v>55</v>
      </c>
      <c r="K70" s="44">
        <f>IF(AND(E70&gt;1900,YEAR($C$5)-$E70&lt;=$K$10),COUNT($K$11:K69)+1,"")</f>
        <v>8</v>
      </c>
      <c r="L70" s="44" t="str">
        <f>IF(AND(E70&gt;1900,YEAR($C$5)-$E70&gt;$K$10,YEAR($C$5)-$E70&lt;=$L$10),COUNT($L$11:L69)+1,"")</f>
        <v/>
      </c>
      <c r="M70" s="44" t="str">
        <f>IF(AND(E70&gt;1900,YEAR($C$5)-$E70&gt;$L$10,YEAR($C$5)-$E70&lt;=$M$10),COUNT($M$11:M69)+1,"")</f>
        <v/>
      </c>
      <c r="N70" s="44" t="str">
        <f>IF(AND(E70&gt;1900,YEAR($C$5)-$E70&gt;$M$10,YEAR($C$5)-$E70&lt;=$N$10),COUNT($N$11:N69)+1,"")</f>
        <v/>
      </c>
      <c r="O70" s="44" t="str">
        <f>IF(AND(E70&gt;1900,YEAR($C$5)-$E70&gt;$N$10,YEAR($C$5)-$E70&lt;=$O$10),COUNT($O$11:O69)+1,"")</f>
        <v/>
      </c>
      <c r="P70" s="44" t="str">
        <f>IF(AND(E70&gt;1900,YEAR($C$5)-$E70&gt;=$P$10),COUNT($P$11:P69)+1,"")</f>
        <v/>
      </c>
    </row>
    <row r="71" spans="1:16" x14ac:dyDescent="0.2">
      <c r="A71" s="41" t="s">
        <v>193</v>
      </c>
      <c r="B71" s="49">
        <v>16</v>
      </c>
      <c r="C71" s="48" t="s">
        <v>222</v>
      </c>
      <c r="D71" s="48" t="s">
        <v>223</v>
      </c>
      <c r="E71" s="44">
        <v>1944</v>
      </c>
      <c r="F71" s="42" t="s">
        <v>306</v>
      </c>
      <c r="G71" s="41" t="str">
        <f t="shared" si="1"/>
        <v>70 +</v>
      </c>
      <c r="H71" s="50" t="s">
        <v>224</v>
      </c>
      <c r="I71" s="43">
        <v>31</v>
      </c>
      <c r="J71" s="43">
        <v>27</v>
      </c>
      <c r="K71" s="44" t="str">
        <f>IF(AND(E71&gt;1900,YEAR($C$5)-$E71&lt;=$K$10),COUNT($K$11:K70)+1,"")</f>
        <v/>
      </c>
      <c r="L71" s="44" t="str">
        <f>IF(AND(E71&gt;1900,YEAR($C$5)-$E71&gt;$K$10,YEAR($C$5)-$E71&lt;=$L$10),COUNT($L$11:L70)+1,"")</f>
        <v/>
      </c>
      <c r="M71" s="44" t="str">
        <f>IF(AND(E71&gt;1900,YEAR($C$5)-$E71&gt;$L$10,YEAR($C$5)-$E71&lt;=$M$10),COUNT($M$11:M70)+1,"")</f>
        <v/>
      </c>
      <c r="N71" s="44" t="str">
        <f>IF(AND(E71&gt;1900,YEAR($C$5)-$E71&gt;$M$10,YEAR($C$5)-$E71&lt;=$N$10),COUNT($N$11:N70)+1,"")</f>
        <v/>
      </c>
      <c r="O71" s="44" t="str">
        <f>IF(AND(E71&gt;1900,YEAR($C$5)-$E71&gt;$N$10,YEAR($C$5)-$E71&lt;=$O$10),COUNT($O$11:O70)+1,"")</f>
        <v/>
      </c>
      <c r="P71" s="44">
        <f>IF(AND(E71&gt;1900,YEAR($C$5)-$E71&gt;=$P$10),COUNT($P$11:P70)+1,"")</f>
        <v>8</v>
      </c>
    </row>
    <row r="72" spans="1:16" x14ac:dyDescent="0.2">
      <c r="A72" s="41" t="s">
        <v>194</v>
      </c>
      <c r="B72" s="49">
        <v>21</v>
      </c>
      <c r="C72" s="48" t="s">
        <v>228</v>
      </c>
      <c r="D72" s="48" t="s">
        <v>113</v>
      </c>
      <c r="E72" s="44">
        <v>1953</v>
      </c>
      <c r="F72" s="42" t="s">
        <v>306</v>
      </c>
      <c r="G72" s="41" t="str">
        <f t="shared" si="1"/>
        <v>70 +</v>
      </c>
      <c r="H72" s="50" t="s">
        <v>229</v>
      </c>
      <c r="I72" s="43">
        <v>31</v>
      </c>
      <c r="J72" s="43">
        <v>47</v>
      </c>
      <c r="K72" s="44" t="str">
        <f>IF(AND(E72&gt;1900,YEAR($C$5)-$E72&lt;=$K$10),COUNT($K$11:K71)+1,"")</f>
        <v/>
      </c>
      <c r="L72" s="44" t="str">
        <f>IF(AND(E72&gt;1900,YEAR($C$5)-$E72&gt;$K$10,YEAR($C$5)-$E72&lt;=$L$10),COUNT($L$11:L71)+1,"")</f>
        <v/>
      </c>
      <c r="M72" s="44" t="str">
        <f>IF(AND(E72&gt;1900,YEAR($C$5)-$E72&gt;$L$10,YEAR($C$5)-$E72&lt;=$M$10),COUNT($M$11:M71)+1,"")</f>
        <v/>
      </c>
      <c r="N72" s="44" t="str">
        <f>IF(AND(E72&gt;1900,YEAR($C$5)-$E72&gt;$M$10,YEAR($C$5)-$E72&lt;=$N$10),COUNT($N$11:N71)+1,"")</f>
        <v/>
      </c>
      <c r="O72" s="44" t="str">
        <f>IF(AND(E72&gt;1900,YEAR($C$5)-$E72&gt;$N$10,YEAR($C$5)-$E72&lt;=$O$10),COUNT($O$11:O71)+1,"")</f>
        <v/>
      </c>
      <c r="P72" s="44">
        <f>IF(AND(E72&gt;1900,YEAR($C$5)-$E72&gt;=$P$10),COUNT($P$11:P71)+1,"")</f>
        <v>9</v>
      </c>
    </row>
    <row r="73" spans="1:16" x14ac:dyDescent="0.2">
      <c r="A73" s="41" t="s">
        <v>195</v>
      </c>
      <c r="B73" s="51">
        <v>4</v>
      </c>
      <c r="C73" s="46" t="s">
        <v>4</v>
      </c>
      <c r="D73" s="46" t="s">
        <v>9</v>
      </c>
      <c r="E73" s="45">
        <v>1988</v>
      </c>
      <c r="F73" s="42" t="s">
        <v>306</v>
      </c>
      <c r="G73" s="41" t="str">
        <f t="shared" si="1"/>
        <v>do 39</v>
      </c>
      <c r="H73" s="46" t="s">
        <v>23</v>
      </c>
      <c r="I73" s="43">
        <v>32</v>
      </c>
      <c r="J73" s="43">
        <v>14</v>
      </c>
      <c r="K73" s="44" t="str">
        <f>IF(AND(E73&gt;1900,YEAR($C$5)-$E73&lt;=$K$10),COUNT($K$11:K72)+1,"")</f>
        <v/>
      </c>
      <c r="L73" s="44">
        <f>IF(AND(E73&gt;1900,YEAR($C$5)-$E73&gt;$K$10,YEAR($C$5)-$E73&lt;=$L$10),COUNT($L$11:L72)+1,"")</f>
        <v>10</v>
      </c>
      <c r="M73" s="44" t="str">
        <f>IF(AND(E73&gt;1900,YEAR($C$5)-$E73&gt;$L$10,YEAR($C$5)-$E73&lt;=$M$10),COUNT($M$11:M72)+1,"")</f>
        <v/>
      </c>
      <c r="N73" s="44" t="str">
        <f>IF(AND(E73&gt;1900,YEAR($C$5)-$E73&gt;$M$10,YEAR($C$5)-$E73&lt;=$N$10),COUNT($N$11:N72)+1,"")</f>
        <v/>
      </c>
      <c r="O73" s="44" t="str">
        <f>IF(AND(E73&gt;1900,YEAR($C$5)-$E73&gt;$N$10,YEAR($C$5)-$E73&lt;=$O$10),COUNT($O$11:O72)+1,"")</f>
        <v/>
      </c>
      <c r="P73" s="44" t="str">
        <f>IF(AND(E73&gt;1900,YEAR($C$5)-$E73&gt;=$P$10),COUNT($P$11:P72)+1,"")</f>
        <v/>
      </c>
    </row>
    <row r="74" spans="1:16" x14ac:dyDescent="0.2">
      <c r="A74" s="41" t="s">
        <v>196</v>
      </c>
      <c r="B74" s="51">
        <v>158</v>
      </c>
      <c r="C74" s="46" t="s">
        <v>99</v>
      </c>
      <c r="D74" s="46" t="s">
        <v>3</v>
      </c>
      <c r="E74" s="45">
        <v>1970</v>
      </c>
      <c r="F74" s="42" t="s">
        <v>306</v>
      </c>
      <c r="G74" s="41" t="str">
        <f t="shared" si="1"/>
        <v>do 59</v>
      </c>
      <c r="H74" s="46" t="s">
        <v>23</v>
      </c>
      <c r="I74" s="43">
        <v>32</v>
      </c>
      <c r="J74" s="43">
        <v>24</v>
      </c>
      <c r="K74" s="44" t="str">
        <f>IF(AND(E74&gt;1900,YEAR($C$5)-$E74&lt;=$K$10),COUNT($K$11:K73)+1,"")</f>
        <v/>
      </c>
      <c r="L74" s="44" t="str">
        <f>IF(AND(E74&gt;1900,YEAR($C$5)-$E74&gt;$K$10,YEAR($C$5)-$E74&lt;=$L$10),COUNT($L$11:L73)+1,"")</f>
        <v/>
      </c>
      <c r="M74" s="44" t="str">
        <f>IF(AND(E74&gt;1900,YEAR($C$5)-$E74&gt;$L$10,YEAR($C$5)-$E74&lt;=$M$10),COUNT($M$11:M73)+1,"")</f>
        <v/>
      </c>
      <c r="N74" s="44">
        <f>IF(AND(E74&gt;1900,YEAR($C$5)-$E74&gt;$M$10,YEAR($C$5)-$E74&lt;=$N$10),COUNT($N$11:N73)+1,"")</f>
        <v>7</v>
      </c>
      <c r="O74" s="44" t="str">
        <f>IF(AND(E74&gt;1900,YEAR($C$5)-$E74&gt;$N$10,YEAR($C$5)-$E74&lt;=$O$10),COUNT($O$11:O73)+1,"")</f>
        <v/>
      </c>
      <c r="P74" s="44" t="str">
        <f>IF(AND(E74&gt;1900,YEAR($C$5)-$E74&gt;=$P$10),COUNT($P$11:P73)+1,"")</f>
        <v/>
      </c>
    </row>
    <row r="75" spans="1:16" x14ac:dyDescent="0.2">
      <c r="A75" s="41" t="s">
        <v>197</v>
      </c>
      <c r="B75" s="51">
        <v>133</v>
      </c>
      <c r="C75" s="46" t="s">
        <v>75</v>
      </c>
      <c r="D75" s="46" t="s">
        <v>74</v>
      </c>
      <c r="E75" s="45">
        <v>1950</v>
      </c>
      <c r="F75" s="42" t="s">
        <v>306</v>
      </c>
      <c r="G75" s="41" t="str">
        <f t="shared" si="1"/>
        <v>70 +</v>
      </c>
      <c r="H75" s="46" t="s">
        <v>8</v>
      </c>
      <c r="I75" s="43">
        <v>32</v>
      </c>
      <c r="J75" s="43">
        <v>41</v>
      </c>
      <c r="K75" s="44" t="str">
        <f>IF(AND(E75&gt;1900,YEAR($C$5)-$E75&lt;=$K$10),COUNT($K$11:K74)+1,"")</f>
        <v/>
      </c>
      <c r="L75" s="44" t="str">
        <f>IF(AND(E75&gt;1900,YEAR($C$5)-$E75&gt;$K$10,YEAR($C$5)-$E75&lt;=$L$10),COUNT($L$11:L74)+1,"")</f>
        <v/>
      </c>
      <c r="M75" s="44" t="str">
        <f>IF(AND(E75&gt;1900,YEAR($C$5)-$E75&gt;$L$10,YEAR($C$5)-$E75&lt;=$M$10),COUNT($M$11:M74)+1,"")</f>
        <v/>
      </c>
      <c r="N75" s="44" t="str">
        <f>IF(AND(E75&gt;1900,YEAR($C$5)-$E75&gt;$M$10,YEAR($C$5)-$E75&lt;=$N$10),COUNT($N$11:N74)+1,"")</f>
        <v/>
      </c>
      <c r="O75" s="44" t="str">
        <f>IF(AND(E75&gt;1900,YEAR($C$5)-$E75&gt;$N$10,YEAR($C$5)-$E75&lt;=$O$10),COUNT($O$11:O74)+1,"")</f>
        <v/>
      </c>
      <c r="P75" s="44">
        <f>IF(AND(E75&gt;1900,YEAR($C$5)-$E75&gt;=$P$10),COUNT($P$11:P74)+1,"")</f>
        <v>10</v>
      </c>
    </row>
    <row r="76" spans="1:16" x14ac:dyDescent="0.2">
      <c r="A76" s="41" t="s">
        <v>198</v>
      </c>
      <c r="B76" s="52">
        <v>102</v>
      </c>
      <c r="C76" s="47" t="s">
        <v>108</v>
      </c>
      <c r="D76" s="47" t="s">
        <v>100</v>
      </c>
      <c r="E76" s="53">
        <v>1954</v>
      </c>
      <c r="F76" s="42" t="s">
        <v>306</v>
      </c>
      <c r="G76" s="41" t="str">
        <f t="shared" ref="G76:G83" si="2">IF($E76&gt;1900,IF(YEAR($C$5)-$E76&lt;=$K$10,"do "&amp;$K$10,IF(YEAR($C$5)-$E76&lt;=$L$10,"do "&amp;$L$10,IF(YEAR($C$5)-$E76&lt;=$M$10,"do "&amp;$M$10,IF(YEAR($C$5)-$E76&lt;=$N$10,"do "&amp;$N$10,IF(YEAR($C$5)-$E76&lt;=$O$10,"do "&amp;$O$10,$P$10&amp;" +"))))),"")</f>
        <v>70 +</v>
      </c>
      <c r="H76" s="50" t="s">
        <v>8</v>
      </c>
      <c r="I76" s="43">
        <v>32</v>
      </c>
      <c r="J76" s="43">
        <v>45</v>
      </c>
      <c r="K76" s="44" t="str">
        <f>IF(AND(E76&gt;1900,YEAR($C$5)-$E76&lt;=$K$10),COUNT($K$11:K75)+1,"")</f>
        <v/>
      </c>
      <c r="L76" s="44" t="str">
        <f>IF(AND(E76&gt;1900,YEAR($C$5)-$E76&gt;$K$10,YEAR($C$5)-$E76&lt;=$L$10),COUNT($L$11:L75)+1,"")</f>
        <v/>
      </c>
      <c r="M76" s="44" t="str">
        <f>IF(AND(E76&gt;1900,YEAR($C$5)-$E76&gt;$L$10,YEAR($C$5)-$E76&lt;=$M$10),COUNT($M$11:M75)+1,"")</f>
        <v/>
      </c>
      <c r="N76" s="44" t="str">
        <f>IF(AND(E76&gt;1900,YEAR($C$5)-$E76&gt;$M$10,YEAR($C$5)-$E76&lt;=$N$10),COUNT($N$11:N75)+1,"")</f>
        <v/>
      </c>
      <c r="O76" s="44" t="str">
        <f>IF(AND(E76&gt;1900,YEAR($C$5)-$E76&gt;$N$10,YEAR($C$5)-$E76&lt;=$O$10),COUNT($O$11:O75)+1,"")</f>
        <v/>
      </c>
      <c r="P76" s="44">
        <f>IF(AND(E76&gt;1900,YEAR($C$5)-$E76&gt;=$P$10),COUNT($P$11:P75)+1,"")</f>
        <v>11</v>
      </c>
    </row>
    <row r="77" spans="1:16" x14ac:dyDescent="0.2">
      <c r="A77" s="41" t="s">
        <v>204</v>
      </c>
      <c r="B77" s="52">
        <v>120</v>
      </c>
      <c r="C77" s="47" t="s">
        <v>112</v>
      </c>
      <c r="D77" s="47" t="s">
        <v>113</v>
      </c>
      <c r="E77" s="53">
        <v>1956</v>
      </c>
      <c r="F77" s="42" t="s">
        <v>306</v>
      </c>
      <c r="G77" s="41" t="str">
        <f t="shared" si="2"/>
        <v>do 69</v>
      </c>
      <c r="H77" s="50" t="s">
        <v>8</v>
      </c>
      <c r="I77" s="43">
        <v>33</v>
      </c>
      <c r="J77" s="43">
        <v>2</v>
      </c>
      <c r="K77" s="44" t="str">
        <f>IF(AND(E77&gt;1900,YEAR($C$5)-$E77&lt;=$K$10),COUNT($K$11:K76)+1,"")</f>
        <v/>
      </c>
      <c r="L77" s="44" t="str">
        <f>IF(AND(E77&gt;1900,YEAR($C$5)-$E77&gt;$K$10,YEAR($C$5)-$E77&lt;=$L$10),COUNT($L$11:L76)+1,"")</f>
        <v/>
      </c>
      <c r="M77" s="44" t="str">
        <f>IF(AND(E77&gt;1900,YEAR($C$5)-$E77&gt;$L$10,YEAR($C$5)-$E77&lt;=$M$10),COUNT($M$11:M76)+1,"")</f>
        <v/>
      </c>
      <c r="N77" s="44" t="str">
        <f>IF(AND(E77&gt;1900,YEAR($C$5)-$E77&gt;$M$10,YEAR($C$5)-$E77&lt;=$N$10),COUNT($N$11:N76)+1,"")</f>
        <v/>
      </c>
      <c r="O77" s="44">
        <f>IF(AND(E77&gt;1900,YEAR($C$5)-$E77&gt;$N$10,YEAR($C$5)-$E77&lt;=$O$10),COUNT($O$11:O76)+1,"")</f>
        <v>17</v>
      </c>
      <c r="P77" s="44" t="str">
        <f>IF(AND(E77&gt;1900,YEAR($C$5)-$E77&gt;=$P$10),COUNT($P$11:P76)+1,"")</f>
        <v/>
      </c>
    </row>
    <row r="78" spans="1:16" x14ac:dyDescent="0.2">
      <c r="A78" s="41" t="s">
        <v>205</v>
      </c>
      <c r="B78" s="49">
        <v>1</v>
      </c>
      <c r="C78" s="48" t="s">
        <v>199</v>
      </c>
      <c r="D78" s="48" t="s">
        <v>200</v>
      </c>
      <c r="E78" s="44">
        <v>1941</v>
      </c>
      <c r="F78" s="42" t="s">
        <v>306</v>
      </c>
      <c r="G78" s="41" t="str">
        <f t="shared" si="2"/>
        <v>70 +</v>
      </c>
      <c r="H78" s="50" t="s">
        <v>201</v>
      </c>
      <c r="I78" s="43">
        <v>36</v>
      </c>
      <c r="J78" s="43">
        <v>32</v>
      </c>
      <c r="K78" s="44" t="str">
        <f>IF(AND(E78&gt;1900,YEAR($C$5)-$E78&lt;=$K$10),COUNT($K$11:K77)+1,"")</f>
        <v/>
      </c>
      <c r="L78" s="44" t="str">
        <f>IF(AND(E78&gt;1900,YEAR($C$5)-$E78&gt;$K$10,YEAR($C$5)-$E78&lt;=$L$10),COUNT($L$11:L77)+1,"")</f>
        <v/>
      </c>
      <c r="M78" s="44" t="str">
        <f>IF(AND(E78&gt;1900,YEAR($C$5)-$E78&gt;$L$10,YEAR($C$5)-$E78&lt;=$M$10),COUNT($M$11:M77)+1,"")</f>
        <v/>
      </c>
      <c r="N78" s="44" t="str">
        <f>IF(AND(E78&gt;1900,YEAR($C$5)-$E78&gt;$M$10,YEAR($C$5)-$E78&lt;=$N$10),COUNT($N$11:N77)+1,"")</f>
        <v/>
      </c>
      <c r="O78" s="44" t="str">
        <f>IF(AND(E78&gt;1900,YEAR($C$5)-$E78&gt;$N$10,YEAR($C$5)-$E78&lt;=$O$10),COUNT($O$11:O77)+1,"")</f>
        <v/>
      </c>
      <c r="P78" s="44">
        <f>IF(AND(E78&gt;1900,YEAR($C$5)-$E78&gt;=$P$10),COUNT($P$11:P77)+1,"")</f>
        <v>12</v>
      </c>
    </row>
    <row r="79" spans="1:16" x14ac:dyDescent="0.2">
      <c r="A79" s="41" t="s">
        <v>231</v>
      </c>
      <c r="B79" s="51">
        <v>106</v>
      </c>
      <c r="C79" s="46" t="s">
        <v>99</v>
      </c>
      <c r="D79" s="46" t="s">
        <v>100</v>
      </c>
      <c r="E79" s="45">
        <v>1946</v>
      </c>
      <c r="F79" s="42" t="s">
        <v>306</v>
      </c>
      <c r="G79" s="41" t="str">
        <f t="shared" si="2"/>
        <v>70 +</v>
      </c>
      <c r="H79" s="46" t="s">
        <v>23</v>
      </c>
      <c r="I79" s="43">
        <v>36</v>
      </c>
      <c r="J79" s="43">
        <v>54</v>
      </c>
      <c r="K79" s="44" t="str">
        <f>IF(AND(E79&gt;1900,YEAR($C$5)-$E79&lt;=$K$10),COUNT($K$11:K78)+1,"")</f>
        <v/>
      </c>
      <c r="L79" s="44" t="str">
        <f>IF(AND(E79&gt;1900,YEAR($C$5)-$E79&gt;$K$10,YEAR($C$5)-$E79&lt;=$L$10),COUNT($L$11:L78)+1,"")</f>
        <v/>
      </c>
      <c r="M79" s="44" t="str">
        <f>IF(AND(E79&gt;1900,YEAR($C$5)-$E79&gt;$L$10,YEAR($C$5)-$E79&lt;=$M$10),COUNT($M$11:M78)+1,"")</f>
        <v/>
      </c>
      <c r="N79" s="44" t="str">
        <f>IF(AND(E79&gt;1900,YEAR($C$5)-$E79&gt;$M$10,YEAR($C$5)-$E79&lt;=$N$10),COUNT($N$11:N78)+1,"")</f>
        <v/>
      </c>
      <c r="O79" s="44" t="str">
        <f>IF(AND(E79&gt;1900,YEAR($C$5)-$E79&gt;$N$10,YEAR($C$5)-$E79&lt;=$O$10),COUNT($O$11:O78)+1,"")</f>
        <v/>
      </c>
      <c r="P79" s="44">
        <f>IF(AND(E79&gt;1900,YEAR($C$5)-$E79&gt;=$P$10),COUNT($P$11:P78)+1,"")</f>
        <v>13</v>
      </c>
    </row>
    <row r="80" spans="1:16" x14ac:dyDescent="0.2">
      <c r="A80" s="41" t="s">
        <v>232</v>
      </c>
      <c r="B80" s="52">
        <v>122</v>
      </c>
      <c r="C80" s="47" t="s">
        <v>114</v>
      </c>
      <c r="D80" s="47" t="s">
        <v>18</v>
      </c>
      <c r="E80" s="53">
        <v>1940</v>
      </c>
      <c r="F80" s="42" t="s">
        <v>306</v>
      </c>
      <c r="G80" s="41" t="str">
        <f t="shared" si="2"/>
        <v>70 +</v>
      </c>
      <c r="H80" s="50" t="s">
        <v>8</v>
      </c>
      <c r="I80" s="43">
        <v>37</v>
      </c>
      <c r="J80" s="43">
        <v>5</v>
      </c>
      <c r="K80" s="44" t="str">
        <f>IF(AND(E80&gt;1900,YEAR($C$5)-$E80&lt;=$K$10),COUNT($K$11:K79)+1,"")</f>
        <v/>
      </c>
      <c r="L80" s="44" t="str">
        <f>IF(AND(E80&gt;1900,YEAR($C$5)-$E80&gt;$K$10,YEAR($C$5)-$E80&lt;=$L$10),COUNT($L$11:L79)+1,"")</f>
        <v/>
      </c>
      <c r="M80" s="44" t="str">
        <f>IF(AND(E80&gt;1900,YEAR($C$5)-$E80&gt;$L$10,YEAR($C$5)-$E80&lt;=$M$10),COUNT($M$11:M79)+1,"")</f>
        <v/>
      </c>
      <c r="N80" s="44" t="str">
        <f>IF(AND(E80&gt;1900,YEAR($C$5)-$E80&gt;$M$10,YEAR($C$5)-$E80&lt;=$N$10),COUNT($N$11:N79)+1,"")</f>
        <v/>
      </c>
      <c r="O80" s="44" t="str">
        <f>IF(AND(E80&gt;1900,YEAR($C$5)-$E80&gt;$N$10,YEAR($C$5)-$E80&lt;=$O$10),COUNT($O$11:O79)+1,"")</f>
        <v/>
      </c>
      <c r="P80" s="44">
        <f>IF(AND(E80&gt;1900,YEAR($C$5)-$E80&gt;=$P$10),COUNT($P$11:P79)+1,"")</f>
        <v>14</v>
      </c>
    </row>
    <row r="81" spans="1:17" x14ac:dyDescent="0.2">
      <c r="A81" s="41" t="s">
        <v>233</v>
      </c>
      <c r="B81" s="52">
        <v>114</v>
      </c>
      <c r="C81" s="47" t="s">
        <v>110</v>
      </c>
      <c r="D81" s="47" t="s">
        <v>111</v>
      </c>
      <c r="E81" s="53">
        <v>1958</v>
      </c>
      <c r="F81" s="42" t="s">
        <v>306</v>
      </c>
      <c r="G81" s="41" t="str">
        <f t="shared" si="2"/>
        <v>do 69</v>
      </c>
      <c r="H81" s="50" t="s">
        <v>8</v>
      </c>
      <c r="I81" s="43">
        <v>38</v>
      </c>
      <c r="J81" s="43">
        <v>36</v>
      </c>
      <c r="K81" s="44" t="str">
        <f>IF(AND(E81&gt;1900,YEAR($C$5)-$E81&lt;=$K$10),COUNT($K$11:K80)+1,"")</f>
        <v/>
      </c>
      <c r="L81" s="44" t="str">
        <f>IF(AND(E81&gt;1900,YEAR($C$5)-$E81&gt;$K$10,YEAR($C$5)-$E81&lt;=$L$10),COUNT($L$11:L80)+1,"")</f>
        <v/>
      </c>
      <c r="M81" s="44" t="str">
        <f>IF(AND(E81&gt;1900,YEAR($C$5)-$E81&gt;$L$10,YEAR($C$5)-$E81&lt;=$M$10),COUNT($M$11:M80)+1,"")</f>
        <v/>
      </c>
      <c r="N81" s="44" t="str">
        <f>IF(AND(E81&gt;1900,YEAR($C$5)-$E81&gt;$M$10,YEAR($C$5)-$E81&lt;=$N$10),COUNT($N$11:N80)+1,"")</f>
        <v/>
      </c>
      <c r="O81" s="44">
        <f>IF(AND(E81&gt;1900,YEAR($C$5)-$E81&gt;$N$10,YEAR($C$5)-$E81&lt;=$O$10),COUNT($O$11:O80)+1,"")</f>
        <v>18</v>
      </c>
      <c r="P81" s="44" t="str">
        <f>IF(AND(E81&gt;1900,YEAR($C$5)-$E81&gt;=$P$10),COUNT($P$11:P80)+1,"")</f>
        <v/>
      </c>
    </row>
    <row r="82" spans="1:17" x14ac:dyDescent="0.2">
      <c r="A82" s="41" t="s">
        <v>234</v>
      </c>
      <c r="B82" s="52">
        <v>157</v>
      </c>
      <c r="C82" s="47" t="s">
        <v>4</v>
      </c>
      <c r="D82" s="47" t="s">
        <v>9</v>
      </c>
      <c r="E82" s="53">
        <v>1955</v>
      </c>
      <c r="F82" s="42" t="s">
        <v>306</v>
      </c>
      <c r="G82" s="41" t="str">
        <f t="shared" si="2"/>
        <v>do 69</v>
      </c>
      <c r="H82" s="50" t="s">
        <v>8</v>
      </c>
      <c r="I82" s="43">
        <v>51</v>
      </c>
      <c r="J82" s="43">
        <v>5</v>
      </c>
      <c r="K82" s="44" t="str">
        <f>IF(AND(E82&gt;1900,YEAR($C$5)-$E82&lt;=$K$10),COUNT($K$11:K81)+1,"")</f>
        <v/>
      </c>
      <c r="L82" s="44" t="str">
        <f>IF(AND(E82&gt;1900,YEAR($C$5)-$E82&gt;$K$10,YEAR($C$5)-$E82&lt;=$L$10),COUNT($L$11:L81)+1,"")</f>
        <v/>
      </c>
      <c r="M82" s="44" t="str">
        <f>IF(AND(E82&gt;1900,YEAR($C$5)-$E82&gt;$L$10,YEAR($C$5)-$E82&lt;=$M$10),COUNT($M$11:M81)+1,"")</f>
        <v/>
      </c>
      <c r="N82" s="44" t="str">
        <f>IF(AND(E82&gt;1900,YEAR($C$5)-$E82&gt;$M$10,YEAR($C$5)-$E82&lt;=$N$10),COUNT($N$11:N81)+1,"")</f>
        <v/>
      </c>
      <c r="O82" s="44">
        <f>IF(AND(E82&gt;1900,YEAR($C$5)-$E82&gt;$N$10,YEAR($C$5)-$E82&lt;=$O$10),COUNT($O$11:O81)+1,"")</f>
        <v>19</v>
      </c>
      <c r="P82" s="44" t="str">
        <f>IF(AND(E82&gt;1900,YEAR($C$5)-$E82&gt;=$P$10),COUNT($P$11:P81)+1,"")</f>
        <v/>
      </c>
    </row>
    <row r="83" spans="1:17" x14ac:dyDescent="0.2">
      <c r="A83" s="41" t="s">
        <v>235</v>
      </c>
      <c r="B83" s="52">
        <v>169</v>
      </c>
      <c r="C83" s="47" t="s">
        <v>118</v>
      </c>
      <c r="D83" s="47" t="s">
        <v>119</v>
      </c>
      <c r="E83" s="53">
        <v>1951</v>
      </c>
      <c r="F83" s="42" t="s">
        <v>306</v>
      </c>
      <c r="G83" s="41" t="str">
        <f t="shared" si="2"/>
        <v>70 +</v>
      </c>
      <c r="H83" s="50" t="s">
        <v>8</v>
      </c>
      <c r="I83" s="43">
        <v>67</v>
      </c>
      <c r="J83" s="43">
        <v>6</v>
      </c>
      <c r="K83" s="44" t="str">
        <f>IF(AND(E83&gt;1900,YEAR($C$5)-$E83&lt;=$K$10),COUNT($K$11:K82)+1,"")</f>
        <v/>
      </c>
      <c r="L83" s="44" t="str">
        <f>IF(AND(E83&gt;1900,YEAR($C$5)-$E83&gt;$K$10,YEAR($C$5)-$E83&lt;=$L$10),COUNT($L$11:L82)+1,"")</f>
        <v/>
      </c>
      <c r="M83" s="44" t="str">
        <f>IF(AND(E83&gt;1900,YEAR($C$5)-$E83&gt;$L$10,YEAR($C$5)-$E83&lt;=$M$10),COUNT($M$11:M82)+1,"")</f>
        <v/>
      </c>
      <c r="N83" s="44" t="str">
        <f>IF(AND(E83&gt;1900,YEAR($C$5)-$E83&gt;$M$10,YEAR($C$5)-$E83&lt;=$N$10),COUNT($N$11:N82)+1,"")</f>
        <v/>
      </c>
      <c r="O83" s="44" t="str">
        <f>IF(AND(E83&gt;1900,YEAR($C$5)-$E83&gt;$N$10,YEAR($C$5)-$E83&lt;=$O$10),COUNT($O$11:O82)+1,"")</f>
        <v/>
      </c>
      <c r="P83" s="44">
        <f>IF(AND(E83&gt;1900,YEAR($C$5)-$E83&gt;=$P$10),COUNT($P$11:P82)+1,"")</f>
        <v>15</v>
      </c>
    </row>
    <row r="84" spans="1:17" s="22" customFormat="1" ht="3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Q84" s="23"/>
    </row>
    <row r="85" spans="1:17" s="36" customFormat="1" ht="18.75" x14ac:dyDescent="0.3">
      <c r="A85" s="84" t="s">
        <v>344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35"/>
    </row>
    <row r="86" spans="1:17" s="22" customFormat="1" ht="3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Q86" s="23"/>
    </row>
    <row r="87" spans="1:17" x14ac:dyDescent="0.2">
      <c r="A87" s="90" t="s">
        <v>333</v>
      </c>
      <c r="B87" s="92" t="s">
        <v>334</v>
      </c>
      <c r="C87" s="90" t="s">
        <v>1</v>
      </c>
      <c r="D87" s="90" t="s">
        <v>0</v>
      </c>
      <c r="E87" s="90" t="s">
        <v>335</v>
      </c>
      <c r="F87" s="90" t="s">
        <v>336</v>
      </c>
      <c r="G87" s="90" t="s">
        <v>337</v>
      </c>
      <c r="H87" s="90" t="s">
        <v>106</v>
      </c>
      <c r="I87" s="90" t="s">
        <v>295</v>
      </c>
      <c r="J87" s="90" t="s">
        <v>296</v>
      </c>
      <c r="K87" s="38">
        <f>K$10</f>
        <v>29</v>
      </c>
      <c r="L87" s="38">
        <f t="shared" ref="L87:P87" si="3">L$10</f>
        <v>39</v>
      </c>
      <c r="M87" s="38">
        <f t="shared" si="3"/>
        <v>49</v>
      </c>
      <c r="N87" s="38">
        <f t="shared" si="3"/>
        <v>59</v>
      </c>
      <c r="O87" s="38">
        <f t="shared" si="3"/>
        <v>69</v>
      </c>
      <c r="P87" s="39">
        <f t="shared" si="3"/>
        <v>70</v>
      </c>
    </row>
    <row r="88" spans="1:17" x14ac:dyDescent="0.2">
      <c r="A88" s="91"/>
      <c r="B88" s="93"/>
      <c r="C88" s="91"/>
      <c r="D88" s="91"/>
      <c r="E88" s="91"/>
      <c r="F88" s="91"/>
      <c r="G88" s="91"/>
      <c r="H88" s="91"/>
      <c r="I88" s="91"/>
      <c r="J88" s="91"/>
      <c r="K88" s="37" t="s">
        <v>338</v>
      </c>
      <c r="L88" s="37" t="s">
        <v>339</v>
      </c>
      <c r="M88" s="37" t="s">
        <v>340</v>
      </c>
      <c r="N88" s="37" t="s">
        <v>341</v>
      </c>
      <c r="O88" s="37" t="s">
        <v>342</v>
      </c>
      <c r="P88" s="37" t="s">
        <v>343</v>
      </c>
    </row>
    <row r="89" spans="1:17" x14ac:dyDescent="0.2">
      <c r="A89" s="41" t="s">
        <v>134</v>
      </c>
      <c r="B89" s="49">
        <v>11</v>
      </c>
      <c r="C89" s="48" t="s">
        <v>213</v>
      </c>
      <c r="D89" s="48" t="s">
        <v>35</v>
      </c>
      <c r="E89" s="44">
        <v>1995</v>
      </c>
      <c r="F89" s="45" t="s">
        <v>311</v>
      </c>
      <c r="G89" s="41" t="str">
        <f t="shared" ref="G89:G116" si="4">IF($E89&gt;1900,IF(YEAR($C$5)-$E89&lt;=$K$10,"do "&amp;$K$10,IF(YEAR($C$5)-$E89&lt;=$L$10,"do "&amp;$L$10,IF(YEAR($C$5)-$E89&lt;=$M$10,"do "&amp;$M$10,IF(YEAR($C$5)-$E89&lt;=$N$10,"do "&amp;$N$10,IF(YEAR($C$5)-$E89&lt;=$O$10,"do "&amp;$O$10,$P$10&amp;" +"))))),"")</f>
        <v>do 29</v>
      </c>
      <c r="H89" s="50" t="s">
        <v>214</v>
      </c>
      <c r="I89" s="43">
        <v>20</v>
      </c>
      <c r="J89" s="43">
        <v>14</v>
      </c>
      <c r="K89" s="44">
        <f>IF(AND(E89&gt;1900,YEAR($C$5)-$E89&lt;=$K$10),COUNT($K$88:K88)+1,"")</f>
        <v>1</v>
      </c>
      <c r="L89" s="44" t="str">
        <f>IF(AND(E89&gt;1900,YEAR($C$5)-$E89&gt;$K$10,YEAR($C$5)-$E89&lt;=$L$10),COUNT($L$88:L88)+1,"")</f>
        <v/>
      </c>
      <c r="M89" s="44" t="str">
        <f>IF(AND(E89&gt;1900,YEAR($C$5)-$E89&gt;$L$10,YEAR($C$5)-$E89&lt;=$M$10),COUNT($M$88:M88)+1,"")</f>
        <v/>
      </c>
      <c r="N89" s="44" t="str">
        <f>IF(AND(E89&gt;1900,YEAR($C$5)-$E89&gt;$M$10,YEAR($C$5)-$E89&lt;=$N$10),COUNT($N$88:N88)+1,"")</f>
        <v/>
      </c>
      <c r="O89" s="44" t="str">
        <f>IF(AND(E89&gt;1900,YEAR($C$5)-$E89&gt;$N$10,YEAR($C$5)-$E89&lt;=$O$10),COUNT($O$88:O88)+1,"")</f>
        <v/>
      </c>
      <c r="P89" s="44" t="str">
        <f>IF(AND(E89&gt;1900,YEAR($C$5)-$E89&gt;=$P$10),COUNT($P$88:P88)+1,"")</f>
        <v/>
      </c>
    </row>
    <row r="90" spans="1:17" x14ac:dyDescent="0.2">
      <c r="A90" s="41" t="s">
        <v>135</v>
      </c>
      <c r="B90" s="49">
        <v>38</v>
      </c>
      <c r="C90" s="48" t="s">
        <v>252</v>
      </c>
      <c r="D90" s="48" t="s">
        <v>86</v>
      </c>
      <c r="E90" s="44">
        <v>1997</v>
      </c>
      <c r="F90" s="45" t="s">
        <v>311</v>
      </c>
      <c r="G90" s="41" t="str">
        <f t="shared" si="4"/>
        <v>do 29</v>
      </c>
      <c r="H90" s="50" t="s">
        <v>220</v>
      </c>
      <c r="I90" s="43">
        <v>21</v>
      </c>
      <c r="J90" s="43">
        <v>12</v>
      </c>
      <c r="K90" s="44">
        <f>IF(AND(E90&gt;1900,YEAR($C$5)-$E90&lt;=$K$10),COUNT($K$88:K89)+1,"")</f>
        <v>2</v>
      </c>
      <c r="L90" s="44" t="str">
        <f>IF(AND(E90&gt;1900,YEAR($C$5)-$E90&gt;$K$10,YEAR($C$5)-$E90&lt;=$L$10),COUNT($L$88:L89)+1,"")</f>
        <v/>
      </c>
      <c r="M90" s="44" t="str">
        <f>IF(AND(E90&gt;1900,YEAR($C$5)-$E90&gt;$L$10,YEAR($C$5)-$E90&lt;=$M$10),COUNT($M$88:M89)+1,"")</f>
        <v/>
      </c>
      <c r="N90" s="44" t="str">
        <f>IF(AND(E90&gt;1900,YEAR($C$5)-$E90&gt;$M$10,YEAR($C$5)-$E90&lt;=$N$10),COUNT($N$88:N89)+1,"")</f>
        <v/>
      </c>
      <c r="O90" s="44" t="str">
        <f>IF(AND(E90&gt;1900,YEAR($C$5)-$E90&gt;$N$10,YEAR($C$5)-$E90&lt;=$O$10),COUNT($O$88:O89)+1,"")</f>
        <v/>
      </c>
      <c r="P90" s="44" t="str">
        <f>IF(AND(E90&gt;1900,YEAR($C$5)-$E90&gt;=$P$10),COUNT($P$88:P89)+1,"")</f>
        <v/>
      </c>
    </row>
    <row r="91" spans="1:17" x14ac:dyDescent="0.2">
      <c r="A91" s="41" t="s">
        <v>136</v>
      </c>
      <c r="B91" s="46">
        <v>34</v>
      </c>
      <c r="C91" s="46" t="s">
        <v>37</v>
      </c>
      <c r="D91" s="46" t="s">
        <v>36</v>
      </c>
      <c r="E91" s="45">
        <v>1993</v>
      </c>
      <c r="F91" s="45" t="s">
        <v>311</v>
      </c>
      <c r="G91" s="41" t="str">
        <f t="shared" si="4"/>
        <v>do 39</v>
      </c>
      <c r="H91" s="46" t="s">
        <v>38</v>
      </c>
      <c r="I91" s="43">
        <v>22</v>
      </c>
      <c r="J91" s="43">
        <v>3</v>
      </c>
      <c r="K91" s="44" t="str">
        <f>IF(AND(E91&gt;1900,YEAR($C$5)-$E91&lt;=$K$10),COUNT($K$88:K90)+1,"")</f>
        <v/>
      </c>
      <c r="L91" s="44">
        <f>IF(AND(E91&gt;1900,YEAR($C$5)-$E91&gt;$K$10,YEAR($C$5)-$E91&lt;=$L$10),COUNT($L$88:L90)+1,"")</f>
        <v>1</v>
      </c>
      <c r="M91" s="44" t="str">
        <f>IF(AND(E91&gt;1900,YEAR($C$5)-$E91&gt;$L$10,YEAR($C$5)-$E91&lt;=$M$10),COUNT($M$88:M90)+1,"")</f>
        <v/>
      </c>
      <c r="N91" s="44" t="str">
        <f>IF(AND(E91&gt;1900,YEAR($C$5)-$E91&gt;$M$10,YEAR($C$5)-$E91&lt;=$N$10),COUNT($N$88:N90)+1,"")</f>
        <v/>
      </c>
      <c r="O91" s="44" t="str">
        <f>IF(AND(E91&gt;1900,YEAR($C$5)-$E91&gt;$N$10,YEAR($C$5)-$E91&lt;=$O$10),COUNT($O$88:O90)+1,"")</f>
        <v/>
      </c>
      <c r="P91" s="44" t="str">
        <f>IF(AND(E91&gt;1900,YEAR($C$5)-$E91&gt;=$P$10),COUNT($P$88:P90)+1,"")</f>
        <v/>
      </c>
    </row>
    <row r="92" spans="1:17" x14ac:dyDescent="0.2">
      <c r="A92" s="41" t="s">
        <v>137</v>
      </c>
      <c r="B92" s="51">
        <v>228</v>
      </c>
      <c r="C92" s="46" t="s">
        <v>69</v>
      </c>
      <c r="D92" s="46" t="s">
        <v>52</v>
      </c>
      <c r="E92" s="45">
        <v>1971</v>
      </c>
      <c r="F92" s="45" t="s">
        <v>311</v>
      </c>
      <c r="G92" s="41" t="str">
        <f t="shared" si="4"/>
        <v>do 59</v>
      </c>
      <c r="H92" s="46" t="s">
        <v>5</v>
      </c>
      <c r="I92" s="43">
        <v>22</v>
      </c>
      <c r="J92" s="43">
        <v>13</v>
      </c>
      <c r="K92" s="44" t="str">
        <f>IF(AND(E92&gt;1900,YEAR($C$5)-$E92&lt;=$K$10),COUNT($K$88:K91)+1,"")</f>
        <v/>
      </c>
      <c r="L92" s="44" t="str">
        <f>IF(AND(E92&gt;1900,YEAR($C$5)-$E92&gt;$K$10,YEAR($C$5)-$E92&lt;=$L$10),COUNT($L$88:L91)+1,"")</f>
        <v/>
      </c>
      <c r="M92" s="44" t="str">
        <f>IF(AND(E92&gt;1900,YEAR($C$5)-$E92&gt;$L$10,YEAR($C$5)-$E92&lt;=$M$10),COUNT($M$88:M91)+1,"")</f>
        <v/>
      </c>
      <c r="N92" s="44">
        <f>IF(AND(E92&gt;1900,YEAR($C$5)-$E92&gt;$M$10,YEAR($C$5)-$E92&lt;=$N$10),COUNT($N$88:N91)+1,"")</f>
        <v>1</v>
      </c>
      <c r="O92" s="44" t="str">
        <f>IF(AND(E92&gt;1900,YEAR($C$5)-$E92&gt;$N$10,YEAR($C$5)-$E92&lt;=$O$10),COUNT($O$88:O91)+1,"")</f>
        <v/>
      </c>
      <c r="P92" s="44" t="str">
        <f>IF(AND(E92&gt;1900,YEAR($C$5)-$E92&gt;=$P$10),COUNT($P$88:P91)+1,"")</f>
        <v/>
      </c>
    </row>
    <row r="93" spans="1:17" x14ac:dyDescent="0.2">
      <c r="A93" s="41" t="s">
        <v>138</v>
      </c>
      <c r="B93" s="49">
        <v>42</v>
      </c>
      <c r="C93" s="48" t="s">
        <v>260</v>
      </c>
      <c r="D93" s="48" t="s">
        <v>261</v>
      </c>
      <c r="E93" s="44">
        <v>1973</v>
      </c>
      <c r="F93" s="45" t="s">
        <v>311</v>
      </c>
      <c r="G93" s="41" t="str">
        <f t="shared" si="4"/>
        <v>do 59</v>
      </c>
      <c r="H93" s="50" t="s">
        <v>262</v>
      </c>
      <c r="I93" s="43">
        <v>22</v>
      </c>
      <c r="J93" s="43">
        <v>46</v>
      </c>
      <c r="K93" s="44" t="str">
        <f>IF(AND(E93&gt;1900,YEAR($C$5)-$E93&lt;=$K$10),COUNT($K$88:K92)+1,"")</f>
        <v/>
      </c>
      <c r="L93" s="44" t="str">
        <f>IF(AND(E93&gt;1900,YEAR($C$5)-$E93&gt;$K$10,YEAR($C$5)-$E93&lt;=$L$10),COUNT($L$88:L92)+1,"")</f>
        <v/>
      </c>
      <c r="M93" s="44" t="str">
        <f>IF(AND(E93&gt;1900,YEAR($C$5)-$E93&gt;$L$10,YEAR($C$5)-$E93&lt;=$M$10),COUNT($M$88:M92)+1,"")</f>
        <v/>
      </c>
      <c r="N93" s="44">
        <f>IF(AND(E93&gt;1900,YEAR($C$5)-$E93&gt;$M$10,YEAR($C$5)-$E93&lt;=$N$10),COUNT($N$88:N92)+1,"")</f>
        <v>2</v>
      </c>
      <c r="O93" s="44" t="str">
        <f>IF(AND(E93&gt;1900,YEAR($C$5)-$E93&gt;$N$10,YEAR($C$5)-$E93&lt;=$O$10),COUNT($O$88:O92)+1,"")</f>
        <v/>
      </c>
      <c r="P93" s="44" t="str">
        <f>IF(AND(E93&gt;1900,YEAR($C$5)-$E93&gt;=$P$10),COUNT($P$88:P92)+1,"")</f>
        <v/>
      </c>
    </row>
    <row r="94" spans="1:17" x14ac:dyDescent="0.2">
      <c r="A94" s="41" t="s">
        <v>139</v>
      </c>
      <c r="B94" s="46">
        <v>19</v>
      </c>
      <c r="C94" s="46" t="s">
        <v>93</v>
      </c>
      <c r="D94" s="46" t="s">
        <v>92</v>
      </c>
      <c r="E94" s="45">
        <v>2001</v>
      </c>
      <c r="F94" s="45" t="s">
        <v>311</v>
      </c>
      <c r="G94" s="41" t="str">
        <f t="shared" si="4"/>
        <v>do 29</v>
      </c>
      <c r="H94" s="46" t="s">
        <v>91</v>
      </c>
      <c r="I94" s="43">
        <v>22</v>
      </c>
      <c r="J94" s="43">
        <v>48</v>
      </c>
      <c r="K94" s="44">
        <f>IF(AND(E94&gt;1900,YEAR($C$5)-$E94&lt;=$K$10),COUNT($K$88:K93)+1,"")</f>
        <v>3</v>
      </c>
      <c r="L94" s="44" t="str">
        <f>IF(AND(E94&gt;1900,YEAR($C$5)-$E94&gt;$K$10,YEAR($C$5)-$E94&lt;=$L$10),COUNT($L$88:L93)+1,"")</f>
        <v/>
      </c>
      <c r="M94" s="44" t="str">
        <f>IF(AND(E94&gt;1900,YEAR($C$5)-$E94&gt;$L$10,YEAR($C$5)-$E94&lt;=$M$10),COUNT($M$88:M93)+1,"")</f>
        <v/>
      </c>
      <c r="N94" s="44" t="str">
        <f>IF(AND(E94&gt;1900,YEAR($C$5)-$E94&gt;$M$10,YEAR($C$5)-$E94&lt;=$N$10),COUNT($N$88:N93)+1,"")</f>
        <v/>
      </c>
      <c r="O94" s="44" t="str">
        <f>IF(AND(E94&gt;1900,YEAR($C$5)-$E94&gt;$N$10,YEAR($C$5)-$E94&lt;=$O$10),COUNT($O$88:O93)+1,"")</f>
        <v/>
      </c>
      <c r="P94" s="44" t="str">
        <f>IF(AND(E94&gt;1900,YEAR($C$5)-$E94&gt;=$P$10),COUNT($P$88:P93)+1,"")</f>
        <v/>
      </c>
    </row>
    <row r="95" spans="1:17" x14ac:dyDescent="0.2">
      <c r="A95" s="41" t="s">
        <v>140</v>
      </c>
      <c r="B95" s="46">
        <v>20</v>
      </c>
      <c r="C95" s="46" t="s">
        <v>90</v>
      </c>
      <c r="D95" s="46" t="s">
        <v>89</v>
      </c>
      <c r="E95" s="45">
        <v>2004</v>
      </c>
      <c r="F95" s="45" t="s">
        <v>311</v>
      </c>
      <c r="G95" s="41" t="str">
        <f t="shared" si="4"/>
        <v>do 29</v>
      </c>
      <c r="H95" s="46" t="s">
        <v>91</v>
      </c>
      <c r="I95" s="43">
        <v>22</v>
      </c>
      <c r="J95" s="43">
        <v>48</v>
      </c>
      <c r="K95" s="44">
        <f>IF(AND(E95&gt;1900,YEAR($C$5)-$E95&lt;=$K$10),COUNT($K$88:K94)+1,"")</f>
        <v>4</v>
      </c>
      <c r="L95" s="44" t="str">
        <f>IF(AND(E95&gt;1900,YEAR($C$5)-$E95&gt;$K$10,YEAR($C$5)-$E95&lt;=$L$10),COUNT($L$88:L94)+1,"")</f>
        <v/>
      </c>
      <c r="M95" s="44" t="str">
        <f>IF(AND(E95&gt;1900,YEAR($C$5)-$E95&gt;$L$10,YEAR($C$5)-$E95&lt;=$M$10),COUNT($M$88:M94)+1,"")</f>
        <v/>
      </c>
      <c r="N95" s="44" t="str">
        <f>IF(AND(E95&gt;1900,YEAR($C$5)-$E95&gt;$M$10,YEAR($C$5)-$E95&lt;=$N$10),COUNT($N$88:N94)+1,"")</f>
        <v/>
      </c>
      <c r="O95" s="44" t="str">
        <f>IF(AND(E95&gt;1900,YEAR($C$5)-$E95&gt;$N$10,YEAR($C$5)-$E95&lt;=$O$10),COUNT($O$88:O94)+1,"")</f>
        <v/>
      </c>
      <c r="P95" s="44" t="str">
        <f>IF(AND(E95&gt;1900,YEAR($C$5)-$E95&gt;=$P$10),COUNT($P$88:P94)+1,"")</f>
        <v/>
      </c>
    </row>
    <row r="96" spans="1:17" x14ac:dyDescent="0.2">
      <c r="A96" s="41" t="s">
        <v>141</v>
      </c>
      <c r="B96" s="46">
        <v>49</v>
      </c>
      <c r="C96" s="46" t="s">
        <v>28</v>
      </c>
      <c r="D96" s="46" t="s">
        <v>27</v>
      </c>
      <c r="E96" s="45">
        <v>1977</v>
      </c>
      <c r="F96" s="45" t="s">
        <v>311</v>
      </c>
      <c r="G96" s="41" t="str">
        <f t="shared" si="4"/>
        <v>do 49</v>
      </c>
      <c r="H96" s="46" t="s">
        <v>29</v>
      </c>
      <c r="I96" s="43">
        <v>23</v>
      </c>
      <c r="J96" s="43">
        <v>39</v>
      </c>
      <c r="K96" s="44" t="str">
        <f>IF(AND(E96&gt;1900,YEAR($C$5)-$E96&lt;=$K$10),COUNT($K$88:K95)+1,"")</f>
        <v/>
      </c>
      <c r="L96" s="44" t="str">
        <f>IF(AND(E96&gt;1900,YEAR($C$5)-$E96&gt;$K$10,YEAR($C$5)-$E96&lt;=$L$10),COUNT($L$88:L95)+1,"")</f>
        <v/>
      </c>
      <c r="M96" s="44">
        <f>IF(AND(E96&gt;1900,YEAR($C$5)-$E96&gt;$L$10,YEAR($C$5)-$E96&lt;=$M$10),COUNT($M$88:M95)+1,"")</f>
        <v>1</v>
      </c>
      <c r="N96" s="44" t="str">
        <f>IF(AND(E96&gt;1900,YEAR($C$5)-$E96&gt;$M$10,YEAR($C$5)-$E96&lt;=$N$10),COUNT($N$88:N95)+1,"")</f>
        <v/>
      </c>
      <c r="O96" s="44" t="str">
        <f>IF(AND(E96&gt;1900,YEAR($C$5)-$E96&gt;$N$10,YEAR($C$5)-$E96&lt;=$O$10),COUNT($O$88:O95)+1,"")</f>
        <v/>
      </c>
      <c r="P96" s="44" t="str">
        <f>IF(AND(E96&gt;1900,YEAR($C$5)-$E96&gt;=$P$10),COUNT($P$88:P95)+1,"")</f>
        <v/>
      </c>
    </row>
    <row r="97" spans="1:16" x14ac:dyDescent="0.2">
      <c r="A97" s="41" t="s">
        <v>142</v>
      </c>
      <c r="B97" s="49">
        <v>2</v>
      </c>
      <c r="C97" s="48" t="s">
        <v>202</v>
      </c>
      <c r="D97" s="48" t="s">
        <v>203</v>
      </c>
      <c r="E97" s="44">
        <v>1981</v>
      </c>
      <c r="F97" s="45" t="s">
        <v>311</v>
      </c>
      <c r="G97" s="41" t="str">
        <f t="shared" si="4"/>
        <v>do 49</v>
      </c>
      <c r="H97" s="50" t="s">
        <v>85</v>
      </c>
      <c r="I97" s="43">
        <v>23</v>
      </c>
      <c r="J97" s="43">
        <v>47</v>
      </c>
      <c r="K97" s="44" t="str">
        <f>IF(AND(E97&gt;1900,YEAR($C$5)-$E97&lt;=$K$10),COUNT($K$88:K96)+1,"")</f>
        <v/>
      </c>
      <c r="L97" s="44" t="str">
        <f>IF(AND(E97&gt;1900,YEAR($C$5)-$E97&gt;$K$10,YEAR($C$5)-$E97&lt;=$L$10),COUNT($L$88:L96)+1,"")</f>
        <v/>
      </c>
      <c r="M97" s="44">
        <f>IF(AND(E97&gt;1900,YEAR($C$5)-$E97&gt;$L$10,YEAR($C$5)-$E97&lt;=$M$10),COUNT($M$88:M96)+1,"")</f>
        <v>2</v>
      </c>
      <c r="N97" s="44" t="str">
        <f>IF(AND(E97&gt;1900,YEAR($C$5)-$E97&gt;$M$10,YEAR($C$5)-$E97&lt;=$N$10),COUNT($N$88:N96)+1,"")</f>
        <v/>
      </c>
      <c r="O97" s="44" t="str">
        <f>IF(AND(E97&gt;1900,YEAR($C$5)-$E97&gt;$N$10,YEAR($C$5)-$E97&lt;=$O$10),COUNT($O$88:O96)+1,"")</f>
        <v/>
      </c>
      <c r="P97" s="44" t="str">
        <f>IF(AND(E97&gt;1900,YEAR($C$5)-$E97&gt;=$P$10),COUNT($P$88:P96)+1,"")</f>
        <v/>
      </c>
    </row>
    <row r="98" spans="1:16" x14ac:dyDescent="0.2">
      <c r="A98" s="41" t="s">
        <v>143</v>
      </c>
      <c r="B98" s="49">
        <v>221</v>
      </c>
      <c r="C98" s="48" t="s">
        <v>127</v>
      </c>
      <c r="D98" s="48" t="s">
        <v>128</v>
      </c>
      <c r="E98" s="44">
        <v>1960</v>
      </c>
      <c r="F98" s="45" t="s">
        <v>311</v>
      </c>
      <c r="G98" s="41" t="str">
        <f t="shared" si="4"/>
        <v>do 69</v>
      </c>
      <c r="H98" s="50" t="s">
        <v>8</v>
      </c>
      <c r="I98" s="43">
        <v>23</v>
      </c>
      <c r="J98" s="43">
        <v>55</v>
      </c>
      <c r="K98" s="44" t="str">
        <f>IF(AND(E98&gt;1900,YEAR($C$5)-$E98&lt;=$K$10),COUNT($K$88:K97)+1,"")</f>
        <v/>
      </c>
      <c r="L98" s="44" t="str">
        <f>IF(AND(E98&gt;1900,YEAR($C$5)-$E98&gt;$K$10,YEAR($C$5)-$E98&lt;=$L$10),COUNT($L$88:L97)+1,"")</f>
        <v/>
      </c>
      <c r="M98" s="44" t="str">
        <f>IF(AND(E98&gt;1900,YEAR($C$5)-$E98&gt;$L$10,YEAR($C$5)-$E98&lt;=$M$10),COUNT($M$88:M97)+1,"")</f>
        <v/>
      </c>
      <c r="N98" s="44" t="str">
        <f>IF(AND(E98&gt;1900,YEAR($C$5)-$E98&gt;$M$10,YEAR($C$5)-$E98&lt;=$N$10),COUNT($N$88:N97)+1,"")</f>
        <v/>
      </c>
      <c r="O98" s="44">
        <f>IF(AND(E98&gt;1900,YEAR($C$5)-$E98&gt;$N$10,YEAR($C$5)-$E98&lt;=$O$10),COUNT($O$88:O97)+1,"")</f>
        <v>1</v>
      </c>
      <c r="P98" s="44" t="str">
        <f>IF(AND(E98&gt;1900,YEAR($C$5)-$E98&gt;=$P$10),COUNT($P$88:P97)+1,"")</f>
        <v/>
      </c>
    </row>
    <row r="99" spans="1:16" x14ac:dyDescent="0.2">
      <c r="A99" s="41" t="s">
        <v>144</v>
      </c>
      <c r="B99" s="51">
        <v>232</v>
      </c>
      <c r="C99" s="46" t="s">
        <v>103</v>
      </c>
      <c r="D99" s="46" t="s">
        <v>35</v>
      </c>
      <c r="E99" s="45">
        <v>1973</v>
      </c>
      <c r="F99" s="45" t="s">
        <v>311</v>
      </c>
      <c r="G99" s="41" t="str">
        <f t="shared" si="4"/>
        <v>do 59</v>
      </c>
      <c r="H99" s="46" t="s">
        <v>5</v>
      </c>
      <c r="I99" s="43">
        <v>24</v>
      </c>
      <c r="J99" s="43">
        <v>0</v>
      </c>
      <c r="K99" s="44" t="str">
        <f>IF(AND(E99&gt;1900,YEAR($C$5)-$E99&lt;=$K$10),COUNT($K$88:K98)+1,"")</f>
        <v/>
      </c>
      <c r="L99" s="44" t="str">
        <f>IF(AND(E99&gt;1900,YEAR($C$5)-$E99&gt;$K$10,YEAR($C$5)-$E99&lt;=$L$10),COUNT($L$88:L98)+1,"")</f>
        <v/>
      </c>
      <c r="M99" s="44" t="str">
        <f>IF(AND(E99&gt;1900,YEAR($C$5)-$E99&gt;$L$10,YEAR($C$5)-$E99&lt;=$M$10),COUNT($M$88:M98)+1,"")</f>
        <v/>
      </c>
      <c r="N99" s="44">
        <f>IF(AND(E99&gt;1900,YEAR($C$5)-$E99&gt;$M$10,YEAR($C$5)-$E99&lt;=$N$10),COUNT($N$88:N98)+1,"")</f>
        <v>3</v>
      </c>
      <c r="O99" s="44" t="str">
        <f>IF(AND(E99&gt;1900,YEAR($C$5)-$E99&gt;$N$10,YEAR($C$5)-$E99&lt;=$O$10),COUNT($O$88:O98)+1,"")</f>
        <v/>
      </c>
      <c r="P99" s="44" t="str">
        <f>IF(AND(E99&gt;1900,YEAR($C$5)-$E99&gt;=$P$10),COUNT($P$88:P98)+1,"")</f>
        <v/>
      </c>
    </row>
    <row r="100" spans="1:16" x14ac:dyDescent="0.2">
      <c r="A100" s="41" t="s">
        <v>145</v>
      </c>
      <c r="B100" s="49">
        <v>25</v>
      </c>
      <c r="C100" s="48" t="s">
        <v>230</v>
      </c>
      <c r="D100" s="48" t="s">
        <v>52</v>
      </c>
      <c r="E100" s="44">
        <v>1970</v>
      </c>
      <c r="F100" s="45" t="s">
        <v>311</v>
      </c>
      <c r="G100" s="41" t="str">
        <f t="shared" si="4"/>
        <v>do 59</v>
      </c>
      <c r="H100" s="50" t="s">
        <v>85</v>
      </c>
      <c r="I100" s="43">
        <v>24</v>
      </c>
      <c r="J100" s="43">
        <v>35</v>
      </c>
      <c r="K100" s="44" t="str">
        <f>IF(AND(E100&gt;1900,YEAR($C$5)-$E100&lt;=$K$10),COUNT($K$88:K99)+1,"")</f>
        <v/>
      </c>
      <c r="L100" s="44" t="str">
        <f>IF(AND(E100&gt;1900,YEAR($C$5)-$E100&gt;$K$10,YEAR($C$5)-$E100&lt;=$L$10),COUNT($L$88:L99)+1,"")</f>
        <v/>
      </c>
      <c r="M100" s="44" t="str">
        <f>IF(AND(E100&gt;1900,YEAR($C$5)-$E100&gt;$L$10,YEAR($C$5)-$E100&lt;=$M$10),COUNT($M$88:M99)+1,"")</f>
        <v/>
      </c>
      <c r="N100" s="44">
        <f>IF(AND(E100&gt;1900,YEAR($C$5)-$E100&gt;$M$10,YEAR($C$5)-$E100&lt;=$N$10),COUNT($N$88:N99)+1,"")</f>
        <v>4</v>
      </c>
      <c r="O100" s="44" t="str">
        <f>IF(AND(E100&gt;1900,YEAR($C$5)-$E100&gt;$N$10,YEAR($C$5)-$E100&lt;=$O$10),COUNT($O$88:O99)+1,"")</f>
        <v/>
      </c>
      <c r="P100" s="44" t="str">
        <f>IF(AND(E100&gt;1900,YEAR($C$5)-$E100&gt;=$P$10),COUNT($P$88:P99)+1,"")</f>
        <v/>
      </c>
    </row>
    <row r="101" spans="1:16" x14ac:dyDescent="0.2">
      <c r="A101" s="41" t="s">
        <v>146</v>
      </c>
      <c r="B101" s="51">
        <v>213</v>
      </c>
      <c r="C101" s="46" t="s">
        <v>70</v>
      </c>
      <c r="D101" s="46" t="s">
        <v>39</v>
      </c>
      <c r="E101" s="45">
        <v>1962</v>
      </c>
      <c r="F101" s="45" t="s">
        <v>311</v>
      </c>
      <c r="G101" s="41" t="str">
        <f t="shared" si="4"/>
        <v>do 69</v>
      </c>
      <c r="H101" s="46" t="s">
        <v>8</v>
      </c>
      <c r="I101" s="43">
        <v>24</v>
      </c>
      <c r="J101" s="43">
        <v>59</v>
      </c>
      <c r="K101" s="44" t="str">
        <f>IF(AND(E101&gt;1900,YEAR($C$5)-$E101&lt;=$K$10),COUNT($K$88:K100)+1,"")</f>
        <v/>
      </c>
      <c r="L101" s="44" t="str">
        <f>IF(AND(E101&gt;1900,YEAR($C$5)-$E101&gt;$K$10,YEAR($C$5)-$E101&lt;=$L$10),COUNT($L$88:L100)+1,"")</f>
        <v/>
      </c>
      <c r="M101" s="44" t="str">
        <f>IF(AND(E101&gt;1900,YEAR($C$5)-$E101&gt;$L$10,YEAR($C$5)-$E101&lt;=$M$10),COUNT($M$88:M100)+1,"")</f>
        <v/>
      </c>
      <c r="N101" s="44" t="str">
        <f>IF(AND(E101&gt;1900,YEAR($C$5)-$E101&gt;$M$10,YEAR($C$5)-$E101&lt;=$N$10),COUNT($N$88:N100)+1,"")</f>
        <v/>
      </c>
      <c r="O101" s="44">
        <f>IF(AND(E101&gt;1900,YEAR($C$5)-$E101&gt;$N$10,YEAR($C$5)-$E101&lt;=$O$10),COUNT($O$88:O100)+1,"")</f>
        <v>2</v>
      </c>
      <c r="P101" s="44" t="str">
        <f>IF(AND(E101&gt;1900,YEAR($C$5)-$E101&gt;=$P$10),COUNT($P$88:P100)+1,"")</f>
        <v/>
      </c>
    </row>
    <row r="102" spans="1:16" x14ac:dyDescent="0.2">
      <c r="A102" s="41" t="s">
        <v>147</v>
      </c>
      <c r="B102" s="49">
        <v>13</v>
      </c>
      <c r="C102" s="48" t="s">
        <v>215</v>
      </c>
      <c r="D102" s="48" t="s">
        <v>216</v>
      </c>
      <c r="E102" s="44">
        <v>2008</v>
      </c>
      <c r="F102" s="45" t="s">
        <v>311</v>
      </c>
      <c r="G102" s="41" t="str">
        <f t="shared" si="4"/>
        <v>do 29</v>
      </c>
      <c r="H102" s="50" t="s">
        <v>217</v>
      </c>
      <c r="I102" s="43">
        <v>25</v>
      </c>
      <c r="J102" s="43">
        <v>16</v>
      </c>
      <c r="K102" s="44">
        <f>IF(AND(E102&gt;1900,YEAR($C$5)-$E102&lt;=$K$10),COUNT($K$88:K101)+1,"")</f>
        <v>5</v>
      </c>
      <c r="L102" s="44" t="str">
        <f>IF(AND(E102&gt;1900,YEAR($C$5)-$E102&gt;$K$10,YEAR($C$5)-$E102&lt;=$L$10),COUNT($L$88:L101)+1,"")</f>
        <v/>
      </c>
      <c r="M102" s="44" t="str">
        <f>IF(AND(E102&gt;1900,YEAR($C$5)-$E102&gt;$L$10,YEAR($C$5)-$E102&lt;=$M$10),COUNT($M$88:M101)+1,"")</f>
        <v/>
      </c>
      <c r="N102" s="44" t="str">
        <f>IF(AND(E102&gt;1900,YEAR($C$5)-$E102&gt;$M$10,YEAR($C$5)-$E102&lt;=$N$10),COUNT($N$88:N101)+1,"")</f>
        <v/>
      </c>
      <c r="O102" s="44" t="str">
        <f>IF(AND(E102&gt;1900,YEAR($C$5)-$E102&gt;$N$10,YEAR($C$5)-$E102&lt;=$O$10),COUNT($O$88:O101)+1,"")</f>
        <v/>
      </c>
      <c r="P102" s="44" t="str">
        <f>IF(AND(E102&gt;1900,YEAR($C$5)-$E102&gt;=$P$10),COUNT($P$88:P101)+1,"")</f>
        <v/>
      </c>
    </row>
    <row r="103" spans="1:16" x14ac:dyDescent="0.2">
      <c r="A103" s="41" t="s">
        <v>148</v>
      </c>
      <c r="B103" s="46">
        <v>33</v>
      </c>
      <c r="C103" s="46" t="s">
        <v>87</v>
      </c>
      <c r="D103" s="46" t="s">
        <v>86</v>
      </c>
      <c r="E103" s="45">
        <v>1976</v>
      </c>
      <c r="F103" s="45" t="s">
        <v>311</v>
      </c>
      <c r="G103" s="41" t="str">
        <f t="shared" si="4"/>
        <v>do 49</v>
      </c>
      <c r="H103" s="46" t="s">
        <v>85</v>
      </c>
      <c r="I103" s="43">
        <v>25</v>
      </c>
      <c r="J103" s="43">
        <v>20</v>
      </c>
      <c r="K103" s="44" t="str">
        <f>IF(AND(E103&gt;1900,YEAR($C$5)-$E103&lt;=$K$10),COUNT($K$88:K102)+1,"")</f>
        <v/>
      </c>
      <c r="L103" s="44" t="str">
        <f>IF(AND(E103&gt;1900,YEAR($C$5)-$E103&gt;$K$10,YEAR($C$5)-$E103&lt;=$L$10),COUNT($L$88:L102)+1,"")</f>
        <v/>
      </c>
      <c r="M103" s="44">
        <f>IF(AND(E103&gt;1900,YEAR($C$5)-$E103&gt;$L$10,YEAR($C$5)-$E103&lt;=$M$10),COUNT($M$88:M102)+1,"")</f>
        <v>3</v>
      </c>
      <c r="N103" s="44" t="str">
        <f>IF(AND(E103&gt;1900,YEAR($C$5)-$E103&gt;$M$10,YEAR($C$5)-$E103&lt;=$N$10),COUNT($N$88:N102)+1,"")</f>
        <v/>
      </c>
      <c r="O103" s="44" t="str">
        <f>IF(AND(E103&gt;1900,YEAR($C$5)-$E103&gt;$N$10,YEAR($C$5)-$E103&lt;=$O$10),COUNT($O$88:O102)+1,"")</f>
        <v/>
      </c>
      <c r="P103" s="44" t="str">
        <f>IF(AND(E103&gt;1900,YEAR($C$5)-$E103&gt;=$P$10),COUNT($P$88:P102)+1,"")</f>
        <v/>
      </c>
    </row>
    <row r="104" spans="1:16" x14ac:dyDescent="0.2">
      <c r="A104" s="41" t="s">
        <v>149</v>
      </c>
      <c r="B104" s="49">
        <v>44</v>
      </c>
      <c r="C104" s="48" t="s">
        <v>264</v>
      </c>
      <c r="D104" s="48" t="s">
        <v>265</v>
      </c>
      <c r="E104" s="44">
        <v>1979</v>
      </c>
      <c r="F104" s="45" t="s">
        <v>311</v>
      </c>
      <c r="G104" s="41" t="str">
        <f t="shared" si="4"/>
        <v>do 49</v>
      </c>
      <c r="H104" s="50" t="s">
        <v>85</v>
      </c>
      <c r="I104" s="43">
        <v>25</v>
      </c>
      <c r="J104" s="43">
        <v>27</v>
      </c>
      <c r="K104" s="44" t="str">
        <f>IF(AND(E104&gt;1900,YEAR($C$5)-$E104&lt;=$K$10),COUNT($K$88:K103)+1,"")</f>
        <v/>
      </c>
      <c r="L104" s="44" t="str">
        <f>IF(AND(E104&gt;1900,YEAR($C$5)-$E104&gt;$K$10,YEAR($C$5)-$E104&lt;=$L$10),COUNT($L$88:L103)+1,"")</f>
        <v/>
      </c>
      <c r="M104" s="44">
        <f>IF(AND(E104&gt;1900,YEAR($C$5)-$E104&gt;$L$10,YEAR($C$5)-$E104&lt;=$M$10),COUNT($M$88:M103)+1,"")</f>
        <v>4</v>
      </c>
      <c r="N104" s="44" t="str">
        <f>IF(AND(E104&gt;1900,YEAR($C$5)-$E104&gt;$M$10,YEAR($C$5)-$E104&lt;=$N$10),COUNT($N$88:N103)+1,"")</f>
        <v/>
      </c>
      <c r="O104" s="44" t="str">
        <f>IF(AND(E104&gt;1900,YEAR($C$5)-$E104&gt;$N$10,YEAR($C$5)-$E104&lt;=$O$10),COUNT($O$88:O103)+1,"")</f>
        <v/>
      </c>
      <c r="P104" s="44" t="str">
        <f>IF(AND(E104&gt;1900,YEAR($C$5)-$E104&gt;=$P$10),COUNT($P$88:P103)+1,"")</f>
        <v/>
      </c>
    </row>
    <row r="105" spans="1:16" x14ac:dyDescent="0.2">
      <c r="A105" s="41" t="s">
        <v>150</v>
      </c>
      <c r="B105" s="51">
        <v>220</v>
      </c>
      <c r="C105" s="46" t="s">
        <v>34</v>
      </c>
      <c r="D105" s="46" t="s">
        <v>33</v>
      </c>
      <c r="E105" s="45">
        <v>1973</v>
      </c>
      <c r="F105" s="45" t="s">
        <v>311</v>
      </c>
      <c r="G105" s="41" t="str">
        <f t="shared" si="4"/>
        <v>do 59</v>
      </c>
      <c r="H105" s="46" t="s">
        <v>8</v>
      </c>
      <c r="I105" s="43">
        <v>25</v>
      </c>
      <c r="J105" s="43">
        <v>52</v>
      </c>
      <c r="K105" s="44" t="str">
        <f>IF(AND(E105&gt;1900,YEAR($C$5)-$E105&lt;=$K$10),COUNT($K$88:K104)+1,"")</f>
        <v/>
      </c>
      <c r="L105" s="44" t="str">
        <f>IF(AND(E105&gt;1900,YEAR($C$5)-$E105&gt;$K$10,YEAR($C$5)-$E105&lt;=$L$10),COUNT($L$88:L104)+1,"")</f>
        <v/>
      </c>
      <c r="M105" s="44" t="str">
        <f>IF(AND(E105&gt;1900,YEAR($C$5)-$E105&gt;$L$10,YEAR($C$5)-$E105&lt;=$M$10),COUNT($M$88:M104)+1,"")</f>
        <v/>
      </c>
      <c r="N105" s="44">
        <f>IF(AND(E105&gt;1900,YEAR($C$5)-$E105&gt;$M$10,YEAR($C$5)-$E105&lt;=$N$10),COUNT($N$88:N104)+1,"")</f>
        <v>5</v>
      </c>
      <c r="O105" s="44" t="str">
        <f>IF(AND(E105&gt;1900,YEAR($C$5)-$E105&gt;$N$10,YEAR($C$5)-$E105&lt;=$O$10),COUNT($O$88:O104)+1,"")</f>
        <v/>
      </c>
      <c r="P105" s="44" t="str">
        <f>IF(AND(E105&gt;1900,YEAR($C$5)-$E105&gt;=$P$10),COUNT($P$88:P104)+1,"")</f>
        <v/>
      </c>
    </row>
    <row r="106" spans="1:16" x14ac:dyDescent="0.2">
      <c r="A106" s="41" t="s">
        <v>151</v>
      </c>
      <c r="B106" s="49">
        <v>76</v>
      </c>
      <c r="C106" s="48" t="s">
        <v>132</v>
      </c>
      <c r="D106" s="48" t="s">
        <v>133</v>
      </c>
      <c r="E106" s="44">
        <v>1957</v>
      </c>
      <c r="F106" s="45" t="s">
        <v>311</v>
      </c>
      <c r="G106" s="41" t="str">
        <f t="shared" si="4"/>
        <v>do 69</v>
      </c>
      <c r="H106" s="50" t="s">
        <v>8</v>
      </c>
      <c r="I106" s="43">
        <v>25</v>
      </c>
      <c r="J106" s="43">
        <v>56</v>
      </c>
      <c r="K106" s="44" t="str">
        <f>IF(AND(E106&gt;1900,YEAR($C$5)-$E106&lt;=$K$10),COUNT($K$88:K105)+1,"")</f>
        <v/>
      </c>
      <c r="L106" s="44" t="str">
        <f>IF(AND(E106&gt;1900,YEAR($C$5)-$E106&gt;$K$10,YEAR($C$5)-$E106&lt;=$L$10),COUNT($L$88:L105)+1,"")</f>
        <v/>
      </c>
      <c r="M106" s="44" t="str">
        <f>IF(AND(E106&gt;1900,YEAR($C$5)-$E106&gt;$L$10,YEAR($C$5)-$E106&lt;=$M$10),COUNT($M$88:M105)+1,"")</f>
        <v/>
      </c>
      <c r="N106" s="44" t="str">
        <f>IF(AND(E106&gt;1900,YEAR($C$5)-$E106&gt;$M$10,YEAR($C$5)-$E106&lt;=$N$10),COUNT($N$88:N105)+1,"")</f>
        <v/>
      </c>
      <c r="O106" s="44">
        <f>IF(AND(E106&gt;1900,YEAR($C$5)-$E106&gt;$N$10,YEAR($C$5)-$E106&lt;=$O$10),COUNT($O$88:O105)+1,"")</f>
        <v>3</v>
      </c>
      <c r="P106" s="44" t="str">
        <f>IF(AND(E106&gt;1900,YEAR($C$5)-$E106&gt;=$P$10),COUNT($P$88:P105)+1,"")</f>
        <v/>
      </c>
    </row>
    <row r="107" spans="1:16" x14ac:dyDescent="0.2">
      <c r="A107" s="41" t="s">
        <v>152</v>
      </c>
      <c r="B107" s="51">
        <v>207</v>
      </c>
      <c r="C107" s="46" t="s">
        <v>60</v>
      </c>
      <c r="D107" s="46" t="s">
        <v>59</v>
      </c>
      <c r="E107" s="45">
        <v>1959</v>
      </c>
      <c r="F107" s="45" t="s">
        <v>311</v>
      </c>
      <c r="G107" s="41" t="str">
        <f t="shared" si="4"/>
        <v>do 69</v>
      </c>
      <c r="H107" s="46" t="s">
        <v>58</v>
      </c>
      <c r="I107" s="43">
        <v>27</v>
      </c>
      <c r="J107" s="43">
        <v>16</v>
      </c>
      <c r="K107" s="44" t="str">
        <f>IF(AND(E107&gt;1900,YEAR($C$5)-$E107&lt;=$K$10),COUNT($K$88:K106)+1,"")</f>
        <v/>
      </c>
      <c r="L107" s="44" t="str">
        <f>IF(AND(E107&gt;1900,YEAR($C$5)-$E107&gt;$K$10,YEAR($C$5)-$E107&lt;=$L$10),COUNT($L$88:L106)+1,"")</f>
        <v/>
      </c>
      <c r="M107" s="44" t="str">
        <f>IF(AND(E107&gt;1900,YEAR($C$5)-$E107&gt;$L$10,YEAR($C$5)-$E107&lt;=$M$10),COUNT($M$88:M106)+1,"")</f>
        <v/>
      </c>
      <c r="N107" s="44" t="str">
        <f>IF(AND(E107&gt;1900,YEAR($C$5)-$E107&gt;$M$10,YEAR($C$5)-$E107&lt;=$N$10),COUNT($N$88:N106)+1,"")</f>
        <v/>
      </c>
      <c r="O107" s="44">
        <f>IF(AND(E107&gt;1900,YEAR($C$5)-$E107&gt;$N$10,YEAR($C$5)-$E107&lt;=$O$10),COUNT($O$88:O106)+1,"")</f>
        <v>4</v>
      </c>
      <c r="P107" s="44" t="str">
        <f>IF(AND(E107&gt;1900,YEAR($C$5)-$E107&gt;=$P$10),COUNT($P$88:P106)+1,"")</f>
        <v/>
      </c>
    </row>
    <row r="108" spans="1:16" x14ac:dyDescent="0.2">
      <c r="A108" s="41" t="s">
        <v>153</v>
      </c>
      <c r="B108" s="49">
        <v>3</v>
      </c>
      <c r="C108" s="48" t="s">
        <v>129</v>
      </c>
      <c r="D108" s="48" t="s">
        <v>130</v>
      </c>
      <c r="E108" s="44">
        <v>1962</v>
      </c>
      <c r="F108" s="45" t="s">
        <v>311</v>
      </c>
      <c r="G108" s="41" t="str">
        <f t="shared" si="4"/>
        <v>do 69</v>
      </c>
      <c r="H108" s="50" t="s">
        <v>8</v>
      </c>
      <c r="I108" s="43">
        <v>27</v>
      </c>
      <c r="J108" s="43">
        <v>35</v>
      </c>
      <c r="K108" s="44" t="str">
        <f>IF(AND(E108&gt;1900,YEAR($C$5)-$E108&lt;=$K$10),COUNT($K$88:K107)+1,"")</f>
        <v/>
      </c>
      <c r="L108" s="44" t="str">
        <f>IF(AND(E108&gt;1900,YEAR($C$5)-$E108&gt;$K$10,YEAR($C$5)-$E108&lt;=$L$10),COUNT($L$88:L107)+1,"")</f>
        <v/>
      </c>
      <c r="M108" s="44" t="str">
        <f>IF(AND(E108&gt;1900,YEAR($C$5)-$E108&gt;$L$10,YEAR($C$5)-$E108&lt;=$M$10),COUNT($M$88:M107)+1,"")</f>
        <v/>
      </c>
      <c r="N108" s="44" t="str">
        <f>IF(AND(E108&gt;1900,YEAR($C$5)-$E108&gt;$M$10,YEAR($C$5)-$E108&lt;=$N$10),COUNT($N$88:N107)+1,"")</f>
        <v/>
      </c>
      <c r="O108" s="44">
        <f>IF(AND(E108&gt;1900,YEAR($C$5)-$E108&gt;$N$10,YEAR($C$5)-$E108&lt;=$O$10),COUNT($O$88:O107)+1,"")</f>
        <v>5</v>
      </c>
      <c r="P108" s="44" t="str">
        <f>IF(AND(E108&gt;1900,YEAR($C$5)-$E108&gt;=$P$10),COUNT($P$88:P107)+1,"")</f>
        <v/>
      </c>
    </row>
    <row r="109" spans="1:16" x14ac:dyDescent="0.2">
      <c r="A109" s="41" t="s">
        <v>154</v>
      </c>
      <c r="B109" s="46">
        <v>36</v>
      </c>
      <c r="C109" s="46" t="s">
        <v>40</v>
      </c>
      <c r="D109" s="46" t="s">
        <v>39</v>
      </c>
      <c r="E109" s="45">
        <v>1983</v>
      </c>
      <c r="F109" s="45" t="s">
        <v>311</v>
      </c>
      <c r="G109" s="41" t="str">
        <f t="shared" si="4"/>
        <v>do 49</v>
      </c>
      <c r="H109" s="46" t="s">
        <v>41</v>
      </c>
      <c r="I109" s="43">
        <v>27</v>
      </c>
      <c r="J109" s="43">
        <v>41</v>
      </c>
      <c r="K109" s="44" t="str">
        <f>IF(AND(E109&gt;1900,YEAR($C$5)-$E109&lt;=$K$10),COUNT($K$88:K108)+1,"")</f>
        <v/>
      </c>
      <c r="L109" s="44" t="str">
        <f>IF(AND(E109&gt;1900,YEAR($C$5)-$E109&gt;$K$10,YEAR($C$5)-$E109&lt;=$L$10),COUNT($L$88:L108)+1,"")</f>
        <v/>
      </c>
      <c r="M109" s="44">
        <f>IF(AND(E109&gt;1900,YEAR($C$5)-$E109&gt;$L$10,YEAR($C$5)-$E109&lt;=$M$10),COUNT($M$88:M108)+1,"")</f>
        <v>5</v>
      </c>
      <c r="N109" s="44" t="str">
        <f>IF(AND(E109&gt;1900,YEAR($C$5)-$E109&gt;$M$10,YEAR($C$5)-$E109&lt;=$N$10),COUNT($N$88:N108)+1,"")</f>
        <v/>
      </c>
      <c r="O109" s="44" t="str">
        <f>IF(AND(E109&gt;1900,YEAR($C$5)-$E109&gt;$N$10,YEAR($C$5)-$E109&lt;=$O$10),COUNT($O$88:O108)+1,"")</f>
        <v/>
      </c>
      <c r="P109" s="44" t="str">
        <f>IF(AND(E109&gt;1900,YEAR($C$5)-$E109&gt;=$P$10),COUNT($P$88:P108)+1,"")</f>
        <v/>
      </c>
    </row>
    <row r="110" spans="1:16" x14ac:dyDescent="0.2">
      <c r="A110" s="41" t="s">
        <v>155</v>
      </c>
      <c r="B110" s="49">
        <v>215</v>
      </c>
      <c r="C110" s="48" t="s">
        <v>125</v>
      </c>
      <c r="D110" s="48" t="s">
        <v>126</v>
      </c>
      <c r="E110" s="44">
        <v>1960</v>
      </c>
      <c r="F110" s="45" t="s">
        <v>311</v>
      </c>
      <c r="G110" s="41" t="str">
        <f t="shared" si="4"/>
        <v>do 69</v>
      </c>
      <c r="H110" s="50" t="s">
        <v>8</v>
      </c>
      <c r="I110" s="43">
        <v>27</v>
      </c>
      <c r="J110" s="43">
        <v>54</v>
      </c>
      <c r="K110" s="44" t="str">
        <f>IF(AND(E110&gt;1900,YEAR($C$5)-$E110&lt;=$K$10),COUNT($K$88:K109)+1,"")</f>
        <v/>
      </c>
      <c r="L110" s="44" t="str">
        <f>IF(AND(E110&gt;1900,YEAR($C$5)-$E110&gt;$K$10,YEAR($C$5)-$E110&lt;=$L$10),COUNT($L$88:L109)+1,"")</f>
        <v/>
      </c>
      <c r="M110" s="44" t="str">
        <f>IF(AND(E110&gt;1900,YEAR($C$5)-$E110&gt;$L$10,YEAR($C$5)-$E110&lt;=$M$10),COUNT($M$88:M109)+1,"")</f>
        <v/>
      </c>
      <c r="N110" s="44" t="str">
        <f>IF(AND(E110&gt;1900,YEAR($C$5)-$E110&gt;$M$10,YEAR($C$5)-$E110&lt;=$N$10),COUNT($N$88:N109)+1,"")</f>
        <v/>
      </c>
      <c r="O110" s="44">
        <f>IF(AND(E110&gt;1900,YEAR($C$5)-$E110&gt;$N$10,YEAR($C$5)-$E110&lt;=$O$10),COUNT($O$88:O109)+1,"")</f>
        <v>6</v>
      </c>
      <c r="P110" s="44" t="str">
        <f>IF(AND(E110&gt;1900,YEAR($C$5)-$E110&gt;=$P$10),COUNT($P$88:P109)+1,"")</f>
        <v/>
      </c>
    </row>
    <row r="111" spans="1:16" x14ac:dyDescent="0.2">
      <c r="A111" s="41" t="s">
        <v>156</v>
      </c>
      <c r="B111" s="49">
        <v>225</v>
      </c>
      <c r="C111" s="48" t="s">
        <v>131</v>
      </c>
      <c r="D111" s="48" t="s">
        <v>14</v>
      </c>
      <c r="E111" s="44">
        <v>1985</v>
      </c>
      <c r="F111" s="45" t="s">
        <v>311</v>
      </c>
      <c r="G111" s="41" t="str">
        <f t="shared" si="4"/>
        <v>do 39</v>
      </c>
      <c r="H111" s="50" t="s">
        <v>8</v>
      </c>
      <c r="I111" s="43">
        <v>28</v>
      </c>
      <c r="J111" s="43">
        <v>7</v>
      </c>
      <c r="K111" s="44" t="str">
        <f>IF(AND(E111&gt;1900,YEAR($C$5)-$E111&lt;=$K$10),COUNT($K$88:K110)+1,"")</f>
        <v/>
      </c>
      <c r="L111" s="44">
        <f>IF(AND(E111&gt;1900,YEAR($C$5)-$E111&gt;$K$10,YEAR($C$5)-$E111&lt;=$L$10),COUNT($L$88:L110)+1,"")</f>
        <v>2</v>
      </c>
      <c r="M111" s="44" t="str">
        <f>IF(AND(E111&gt;1900,YEAR($C$5)-$E111&gt;$L$10,YEAR($C$5)-$E111&lt;=$M$10),COUNT($M$88:M110)+1,"")</f>
        <v/>
      </c>
      <c r="N111" s="44" t="str">
        <f>IF(AND(E111&gt;1900,YEAR($C$5)-$E111&gt;$M$10,YEAR($C$5)-$E111&lt;=$N$10),COUNT($N$88:N110)+1,"")</f>
        <v/>
      </c>
      <c r="O111" s="44" t="str">
        <f>IF(AND(E111&gt;1900,YEAR($C$5)-$E111&gt;$N$10,YEAR($C$5)-$E111&lt;=$O$10),COUNT($O$88:O110)+1,"")</f>
        <v/>
      </c>
      <c r="P111" s="44" t="str">
        <f>IF(AND(E111&gt;1900,YEAR($C$5)-$E111&gt;=$P$10),COUNT($P$88:P110)+1,"")</f>
        <v/>
      </c>
    </row>
    <row r="112" spans="1:16" x14ac:dyDescent="0.2">
      <c r="A112" s="41" t="s">
        <v>157</v>
      </c>
      <c r="B112" s="49">
        <v>14</v>
      </c>
      <c r="C112" s="48" t="s">
        <v>218</v>
      </c>
      <c r="D112" s="48" t="s">
        <v>219</v>
      </c>
      <c r="E112" s="44">
        <v>2011</v>
      </c>
      <c r="F112" s="45" t="s">
        <v>311</v>
      </c>
      <c r="G112" s="41" t="str">
        <f t="shared" si="4"/>
        <v>do 29</v>
      </c>
      <c r="H112" s="50" t="s">
        <v>220</v>
      </c>
      <c r="I112" s="43">
        <v>29</v>
      </c>
      <c r="J112" s="43">
        <v>25</v>
      </c>
      <c r="K112" s="44">
        <f>IF(AND(E112&gt;1900,YEAR($C$5)-$E112&lt;=$K$10),COUNT($K$88:K111)+1,"")</f>
        <v>6</v>
      </c>
      <c r="L112" s="44" t="str">
        <f>IF(AND(E112&gt;1900,YEAR($C$5)-$E112&gt;$K$10,YEAR($C$5)-$E112&lt;=$L$10),COUNT($L$88:L111)+1,"")</f>
        <v/>
      </c>
      <c r="M112" s="44" t="str">
        <f>IF(AND(E112&gt;1900,YEAR($C$5)-$E112&gt;$L$10,YEAR($C$5)-$E112&lt;=$M$10),COUNT($M$88:M111)+1,"")</f>
        <v/>
      </c>
      <c r="N112" s="44" t="str">
        <f>IF(AND(E112&gt;1900,YEAR($C$5)-$E112&gt;$M$10,YEAR($C$5)-$E112&lt;=$N$10),COUNT($N$88:N111)+1,"")</f>
        <v/>
      </c>
      <c r="O112" s="44" t="str">
        <f>IF(AND(E112&gt;1900,YEAR($C$5)-$E112&gt;$N$10,YEAR($C$5)-$E112&lt;=$O$10),COUNT($O$88:O111)+1,"")</f>
        <v/>
      </c>
      <c r="P112" s="44" t="str">
        <f>IF(AND(E112&gt;1900,YEAR($C$5)-$E112&gt;=$P$10),COUNT($P$88:P111)+1,"")</f>
        <v/>
      </c>
    </row>
    <row r="113" spans="1:16" x14ac:dyDescent="0.2">
      <c r="A113" s="41" t="s">
        <v>158</v>
      </c>
      <c r="B113" s="51">
        <v>203</v>
      </c>
      <c r="C113" s="46" t="s">
        <v>30</v>
      </c>
      <c r="D113" s="46" t="s">
        <v>14</v>
      </c>
      <c r="E113" s="45">
        <v>1950</v>
      </c>
      <c r="F113" s="45" t="s">
        <v>311</v>
      </c>
      <c r="G113" s="41" t="str">
        <f t="shared" si="4"/>
        <v>70 +</v>
      </c>
      <c r="H113" s="46" t="s">
        <v>8</v>
      </c>
      <c r="I113" s="43">
        <v>30</v>
      </c>
      <c r="J113" s="43">
        <v>47</v>
      </c>
      <c r="K113" s="44" t="str">
        <f>IF(AND(E113&gt;1900,YEAR($C$5)-$E113&lt;=$K$10),COUNT($K$88:K112)+1,"")</f>
        <v/>
      </c>
      <c r="L113" s="44" t="str">
        <f>IF(AND(E113&gt;1900,YEAR($C$5)-$E113&gt;$K$10,YEAR($C$5)-$E113&lt;=$L$10),COUNT($L$88:L112)+1,"")</f>
        <v/>
      </c>
      <c r="M113" s="44" t="str">
        <f>IF(AND(E113&gt;1900,YEAR($C$5)-$E113&gt;$L$10,YEAR($C$5)-$E113&lt;=$M$10),COUNT($M$88:M112)+1,"")</f>
        <v/>
      </c>
      <c r="N113" s="44" t="str">
        <f>IF(AND(E113&gt;1900,YEAR($C$5)-$E113&gt;$M$10,YEAR($C$5)-$E113&lt;=$N$10),COUNT($N$88:N112)+1,"")</f>
        <v/>
      </c>
      <c r="O113" s="44" t="str">
        <f>IF(AND(E113&gt;1900,YEAR($C$5)-$E113&gt;$N$10,YEAR($C$5)-$E113&lt;=$O$10),COUNT($O$88:O112)+1,"")</f>
        <v/>
      </c>
      <c r="P113" s="44">
        <f>IF(AND(E113&gt;1900,YEAR($C$5)-$E113&gt;=$P$10),COUNT($P$88:P112)+1,"")</f>
        <v>1</v>
      </c>
    </row>
    <row r="114" spans="1:16" x14ac:dyDescent="0.2">
      <c r="A114" s="41" t="s">
        <v>159</v>
      </c>
      <c r="B114" s="51">
        <v>205</v>
      </c>
      <c r="C114" s="46" t="s">
        <v>13</v>
      </c>
      <c r="D114" s="46" t="s">
        <v>12</v>
      </c>
      <c r="E114" s="45">
        <v>1952</v>
      </c>
      <c r="F114" s="45" t="s">
        <v>311</v>
      </c>
      <c r="G114" s="41" t="str">
        <f t="shared" si="4"/>
        <v>70 +</v>
      </c>
      <c r="H114" s="46" t="s">
        <v>8</v>
      </c>
      <c r="I114" s="43">
        <v>30</v>
      </c>
      <c r="J114" s="43">
        <v>56</v>
      </c>
      <c r="K114" s="44" t="str">
        <f>IF(AND(E114&gt;1900,YEAR($C$5)-$E114&lt;=$K$10),COUNT($K$88:K113)+1,"")</f>
        <v/>
      </c>
      <c r="L114" s="44" t="str">
        <f>IF(AND(E114&gt;1900,YEAR($C$5)-$E114&gt;$K$10,YEAR($C$5)-$E114&lt;=$L$10),COUNT($L$88:L113)+1,"")</f>
        <v/>
      </c>
      <c r="M114" s="44" t="str">
        <f>IF(AND(E114&gt;1900,YEAR($C$5)-$E114&gt;$L$10,YEAR($C$5)-$E114&lt;=$M$10),COUNT($M$88:M113)+1,"")</f>
        <v/>
      </c>
      <c r="N114" s="44" t="str">
        <f>IF(AND(E114&gt;1900,YEAR($C$5)-$E114&gt;$M$10,YEAR($C$5)-$E114&lt;=$N$10),COUNT($N$88:N113)+1,"")</f>
        <v/>
      </c>
      <c r="O114" s="44" t="str">
        <f>IF(AND(E114&gt;1900,YEAR($C$5)-$E114&gt;$N$10,YEAR($C$5)-$E114&lt;=$O$10),COUNT($O$88:O113)+1,"")</f>
        <v/>
      </c>
      <c r="P114" s="44">
        <f>IF(AND(E114&gt;1900,YEAR($C$5)-$E114&gt;=$P$10),COUNT($P$88:P113)+1,"")</f>
        <v>2</v>
      </c>
    </row>
    <row r="115" spans="1:16" x14ac:dyDescent="0.2">
      <c r="A115" s="41" t="s">
        <v>160</v>
      </c>
      <c r="B115" s="51">
        <v>227</v>
      </c>
      <c r="C115" s="46" t="s">
        <v>53</v>
      </c>
      <c r="D115" s="46" t="s">
        <v>52</v>
      </c>
      <c r="E115" s="45">
        <v>1971</v>
      </c>
      <c r="F115" s="45" t="s">
        <v>311</v>
      </c>
      <c r="G115" s="41" t="str">
        <f t="shared" si="4"/>
        <v>do 59</v>
      </c>
      <c r="H115" s="46" t="s">
        <v>5</v>
      </c>
      <c r="I115" s="43">
        <v>35</v>
      </c>
      <c r="J115" s="43">
        <v>59</v>
      </c>
      <c r="K115" s="44" t="str">
        <f>IF(AND(E115&gt;1900,YEAR($C$5)-$E115&lt;=$K$10),COUNT($K$88:K114)+1,"")</f>
        <v/>
      </c>
      <c r="L115" s="44" t="str">
        <f>IF(AND(E115&gt;1900,YEAR($C$5)-$E115&gt;$K$10,YEAR($C$5)-$E115&lt;=$L$10),COUNT($L$88:L114)+1,"")</f>
        <v/>
      </c>
      <c r="M115" s="44" t="str">
        <f>IF(AND(E115&gt;1900,YEAR($C$5)-$E115&gt;$L$10,YEAR($C$5)-$E115&lt;=$M$10),COUNT($M$88:M114)+1,"")</f>
        <v/>
      </c>
      <c r="N115" s="44">
        <f>IF(AND(E115&gt;1900,YEAR($C$5)-$E115&gt;$M$10,YEAR($C$5)-$E115&lt;=$N$10),COUNT($N$88:N114)+1,"")</f>
        <v>6</v>
      </c>
      <c r="O115" s="44" t="str">
        <f>IF(AND(E115&gt;1900,YEAR($C$5)-$E115&gt;$N$10,YEAR($C$5)-$E115&lt;=$O$10),COUNT($O$88:O114)+1,"")</f>
        <v/>
      </c>
      <c r="P115" s="44" t="str">
        <f>IF(AND(E115&gt;1900,YEAR($C$5)-$E115&gt;=$P$10),COUNT($P$88:P114)+1,"")</f>
        <v/>
      </c>
    </row>
    <row r="116" spans="1:16" x14ac:dyDescent="0.2">
      <c r="A116" s="41" t="s">
        <v>161</v>
      </c>
      <c r="B116" s="49">
        <v>214</v>
      </c>
      <c r="C116" s="48" t="s">
        <v>124</v>
      </c>
      <c r="D116" s="48" t="s">
        <v>14</v>
      </c>
      <c r="E116" s="44">
        <v>1955</v>
      </c>
      <c r="F116" s="45" t="s">
        <v>311</v>
      </c>
      <c r="G116" s="41" t="str">
        <f t="shared" si="4"/>
        <v>do 69</v>
      </c>
      <c r="H116" s="50" t="s">
        <v>8</v>
      </c>
      <c r="I116" s="43">
        <v>45</v>
      </c>
      <c r="J116" s="43">
        <v>24</v>
      </c>
      <c r="K116" s="44" t="str">
        <f>IF(AND(E116&gt;1900,YEAR($C$5)-$E116&lt;=$K$10),COUNT($K$88:K115)+1,"")</f>
        <v/>
      </c>
      <c r="L116" s="44" t="str">
        <f>IF(AND(E116&gt;1900,YEAR($C$5)-$E116&gt;$K$10,YEAR($C$5)-$E116&lt;=$L$10),COUNT($L$88:L115)+1,"")</f>
        <v/>
      </c>
      <c r="M116" s="44" t="str">
        <f>IF(AND(E116&gt;1900,YEAR($C$5)-$E116&gt;$L$10,YEAR($C$5)-$E116&lt;=$M$10),COUNT($M$88:M115)+1,"")</f>
        <v/>
      </c>
      <c r="N116" s="44" t="str">
        <f>IF(AND(E116&gt;1900,YEAR($C$5)-$E116&gt;$M$10,YEAR($C$5)-$E116&lt;=$N$10),COUNT($N$88:N115)+1,"")</f>
        <v/>
      </c>
      <c r="O116" s="44">
        <f>IF(AND(E116&gt;1900,YEAR($C$5)-$E116&gt;$N$10,YEAR($C$5)-$E116&lt;=$O$10),COUNT($O$88:O115)+1,"")</f>
        <v>7</v>
      </c>
      <c r="P116" s="44" t="str">
        <f>IF(AND(E116&gt;1900,YEAR($C$5)-$E116&gt;=$P$10),COUNT($P$88:P115)+1,"")</f>
        <v/>
      </c>
    </row>
  </sheetData>
  <sortState ref="B12:P83">
    <sortCondition ref="I12:I83"/>
    <sortCondition ref="J12:J83"/>
  </sortState>
  <mergeCells count="27">
    <mergeCell ref="F87:F88"/>
    <mergeCell ref="G87:G88"/>
    <mergeCell ref="H87:H88"/>
    <mergeCell ref="I87:I88"/>
    <mergeCell ref="J87:J88"/>
    <mergeCell ref="G10:G11"/>
    <mergeCell ref="H10:H11"/>
    <mergeCell ref="I10:I11"/>
    <mergeCell ref="J10:J11"/>
    <mergeCell ref="A85:P85"/>
    <mergeCell ref="A10:A11"/>
    <mergeCell ref="B10:B11"/>
    <mergeCell ref="C10:C11"/>
    <mergeCell ref="D10:D11"/>
    <mergeCell ref="E10:E11"/>
    <mergeCell ref="F10:F11"/>
    <mergeCell ref="A87:A88"/>
    <mergeCell ref="B87:B88"/>
    <mergeCell ref="C87:C88"/>
    <mergeCell ref="D87:D88"/>
    <mergeCell ref="E87:E88"/>
    <mergeCell ref="A8:P8"/>
    <mergeCell ref="A1:P1"/>
    <mergeCell ref="A3:P3"/>
    <mergeCell ref="C5:D5"/>
    <mergeCell ref="K5:P5"/>
    <mergeCell ref="A6:J6"/>
  </mergeCells>
  <phoneticPr fontId="4" type="noConversion"/>
  <dataValidations count="3">
    <dataValidation type="whole" allowBlank="1" showErrorMessage="1" errorTitle="Rok narození" error="Zadejte správný rok narození" promptTitle="Rok narození" prompt="Zadejte rok narození" sqref="E12:E83 E89:E114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83 I89:I114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83 J89:J114">
      <formula1>0</formula1>
      <formula2>59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celkově</vt:lpstr>
      <vt:lpstr>Muži Ženy kat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Radek Kuriš</cp:lastModifiedBy>
  <cp:lastPrinted>2024-04-04T21:55:17Z</cp:lastPrinted>
  <dcterms:created xsi:type="dcterms:W3CDTF">2024-04-04T08:23:34Z</dcterms:created>
  <dcterms:modified xsi:type="dcterms:W3CDTF">2024-04-05T08:39:09Z</dcterms:modified>
</cp:coreProperties>
</file>