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7860336F-1073-4E0F-AF86-155A435451C6}" xr6:coauthVersionLast="47" xr6:coauthVersionMax="47" xr10:uidLastSave="{00000000-0000-0000-0000-000000000000}"/>
  <bookViews>
    <workbookView xWindow="-108" yWindow="-108" windowWidth="23256" windowHeight="12576" xr2:uid="{4B7BA53D-0D58-40C9-9E76-9D371A88E92B}"/>
  </bookViews>
  <sheets>
    <sheet name="celkové pořadí" sheetId="1" r:id="rId1"/>
    <sheet name="Muži ženy kat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4" l="1"/>
  <c r="L91" i="4"/>
  <c r="M91" i="4"/>
  <c r="N91" i="4"/>
  <c r="O91" i="4"/>
  <c r="K92" i="4"/>
  <c r="L92" i="4"/>
  <c r="M92" i="4"/>
  <c r="N92" i="4"/>
  <c r="P92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K56" i="4"/>
  <c r="L56" i="4"/>
  <c r="M56" i="4"/>
  <c r="N56" i="4"/>
  <c r="O56" i="4"/>
  <c r="K57" i="4"/>
  <c r="M57" i="4"/>
  <c r="N57" i="4"/>
  <c r="O57" i="4"/>
  <c r="P57" i="4"/>
  <c r="L58" i="4"/>
  <c r="M58" i="4"/>
  <c r="N58" i="4"/>
  <c r="O58" i="4"/>
  <c r="P58" i="4"/>
  <c r="L59" i="4"/>
  <c r="M59" i="4"/>
  <c r="N59" i="4"/>
  <c r="O59" i="4"/>
  <c r="P59" i="4"/>
  <c r="K60" i="4"/>
  <c r="L60" i="4"/>
  <c r="M60" i="4"/>
  <c r="N60" i="4"/>
  <c r="O60" i="4"/>
  <c r="K61" i="4"/>
  <c r="L61" i="4"/>
  <c r="M61" i="4"/>
  <c r="O61" i="4"/>
  <c r="P61" i="4"/>
  <c r="L62" i="4"/>
  <c r="M62" i="4"/>
  <c r="N62" i="4"/>
  <c r="O62" i="4"/>
  <c r="P62" i="4"/>
  <c r="K63" i="4"/>
  <c r="L63" i="4"/>
  <c r="M63" i="4"/>
  <c r="N63" i="4"/>
  <c r="P63" i="4"/>
  <c r="K64" i="4"/>
  <c r="L64" i="4"/>
  <c r="M64" i="4"/>
  <c r="N64" i="4"/>
  <c r="O64" i="4"/>
  <c r="K65" i="4"/>
  <c r="L65" i="4"/>
  <c r="M65" i="4"/>
  <c r="N65" i="4"/>
  <c r="O65" i="4"/>
  <c r="K66" i="4"/>
  <c r="L66" i="4"/>
  <c r="M66" i="4"/>
  <c r="N66" i="4"/>
  <c r="O66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L76" i="4" l="1"/>
  <c r="M76" i="4"/>
  <c r="N76" i="4"/>
  <c r="O76" i="4"/>
  <c r="P76" i="4"/>
  <c r="L77" i="4"/>
  <c r="N77" i="4"/>
  <c r="O77" i="4"/>
  <c r="P77" i="4"/>
  <c r="K78" i="4"/>
  <c r="L78" i="4"/>
  <c r="N78" i="4"/>
  <c r="P78" i="4"/>
  <c r="K79" i="4"/>
  <c r="M79" i="4"/>
  <c r="N79" i="4"/>
  <c r="O79" i="4"/>
  <c r="P79" i="4"/>
  <c r="K80" i="4"/>
  <c r="L80" i="4"/>
  <c r="M80" i="4"/>
  <c r="P80" i="4"/>
  <c r="K81" i="4"/>
  <c r="L81" i="4"/>
  <c r="N81" i="4"/>
  <c r="P81" i="4"/>
  <c r="L82" i="4"/>
  <c r="M82" i="4"/>
  <c r="O82" i="4"/>
  <c r="P82" i="4"/>
  <c r="K83" i="4"/>
  <c r="L83" i="4"/>
  <c r="M83" i="4"/>
  <c r="P83" i="4"/>
  <c r="K84" i="4"/>
  <c r="L84" i="4"/>
  <c r="M84" i="4"/>
  <c r="P84" i="4"/>
  <c r="K85" i="4"/>
  <c r="L85" i="4"/>
  <c r="N85" i="4"/>
  <c r="P85" i="4"/>
  <c r="K86" i="4"/>
  <c r="M86" i="4"/>
  <c r="O86" i="4"/>
  <c r="P86" i="4"/>
  <c r="K87" i="4"/>
  <c r="L87" i="4"/>
  <c r="N87" i="4"/>
  <c r="O87" i="4"/>
  <c r="K88" i="4"/>
  <c r="L88" i="4"/>
  <c r="M88" i="4"/>
  <c r="N88" i="4"/>
  <c r="K89" i="4"/>
  <c r="L89" i="4"/>
  <c r="N89" i="4"/>
  <c r="O89" i="4"/>
  <c r="K90" i="4"/>
  <c r="L90" i="4"/>
  <c r="M90" i="4"/>
  <c r="N90" i="4"/>
  <c r="K76" i="4"/>
  <c r="K77" i="4" s="1"/>
  <c r="O78" i="4"/>
  <c r="L12" i="4"/>
  <c r="M12" i="4"/>
  <c r="N12" i="4"/>
  <c r="O12" i="4"/>
  <c r="P12" i="4"/>
  <c r="K13" i="4"/>
  <c r="L13" i="4"/>
  <c r="N13" i="4"/>
  <c r="O13" i="4"/>
  <c r="P13" i="4"/>
  <c r="K14" i="4"/>
  <c r="L14" i="4"/>
  <c r="N14" i="4"/>
  <c r="O14" i="4"/>
  <c r="P14" i="4"/>
  <c r="L15" i="4"/>
  <c r="N15" i="4"/>
  <c r="O15" i="4"/>
  <c r="P15" i="4"/>
  <c r="L16" i="4"/>
  <c r="M16" i="4"/>
  <c r="O16" i="4"/>
  <c r="P16" i="4"/>
  <c r="K17" i="4"/>
  <c r="N17" i="4"/>
  <c r="O17" i="4"/>
  <c r="P17" i="4"/>
  <c r="K18" i="4"/>
  <c r="N18" i="4"/>
  <c r="P18" i="4"/>
  <c r="K19" i="4"/>
  <c r="M19" i="4"/>
  <c r="N19" i="4"/>
  <c r="O19" i="4"/>
  <c r="P19" i="4"/>
  <c r="K20" i="4"/>
  <c r="L20" i="4"/>
  <c r="N20" i="4"/>
  <c r="K21" i="4"/>
  <c r="L21" i="4"/>
  <c r="O21" i="4"/>
  <c r="P21" i="4"/>
  <c r="K22" i="4"/>
  <c r="L22" i="4"/>
  <c r="O22" i="4"/>
  <c r="P22" i="4"/>
  <c r="K23" i="4"/>
  <c r="M23" i="4"/>
  <c r="N23" i="4"/>
  <c r="P23" i="4"/>
  <c r="K24" i="4"/>
  <c r="L24" i="4"/>
  <c r="M24" i="4"/>
  <c r="P24" i="4"/>
  <c r="K25" i="4"/>
  <c r="L25" i="4"/>
  <c r="M25" i="4"/>
  <c r="P25" i="4"/>
  <c r="L26" i="4"/>
  <c r="M26" i="4"/>
  <c r="O26" i="4"/>
  <c r="P26" i="4"/>
  <c r="K27" i="4"/>
  <c r="L27" i="4"/>
  <c r="M27" i="4"/>
  <c r="O27" i="4"/>
  <c r="P27" i="4"/>
  <c r="K28" i="4"/>
  <c r="L28" i="4"/>
  <c r="N28" i="4"/>
  <c r="O28" i="4"/>
  <c r="P28" i="4"/>
  <c r="K29" i="4"/>
  <c r="L29" i="4"/>
  <c r="M29" i="4"/>
  <c r="N29" i="4"/>
  <c r="P29" i="4"/>
  <c r="K30" i="4"/>
  <c r="L30" i="4"/>
  <c r="O30" i="4"/>
  <c r="P30" i="4"/>
  <c r="K31" i="4"/>
  <c r="L31" i="4"/>
  <c r="M31" i="4"/>
  <c r="O31" i="4"/>
  <c r="P31" i="4"/>
  <c r="K32" i="4"/>
  <c r="L32" i="4"/>
  <c r="N32" i="4"/>
  <c r="P32" i="4"/>
  <c r="K33" i="4"/>
  <c r="L33" i="4"/>
  <c r="M33" i="4"/>
  <c r="P33" i="4"/>
  <c r="K34" i="4"/>
  <c r="L34" i="4"/>
  <c r="M34" i="4"/>
  <c r="N34" i="4"/>
  <c r="P34" i="4"/>
  <c r="K35" i="4"/>
  <c r="L35" i="4"/>
  <c r="N35" i="4"/>
  <c r="O35" i="4"/>
  <c r="K36" i="4"/>
  <c r="L36" i="4"/>
  <c r="M36" i="4"/>
  <c r="P36" i="4"/>
  <c r="L37" i="4"/>
  <c r="M37" i="4"/>
  <c r="N37" i="4"/>
  <c r="P37" i="4"/>
  <c r="K38" i="4"/>
  <c r="L38" i="4"/>
  <c r="M38" i="4"/>
  <c r="N38" i="4"/>
  <c r="K39" i="4"/>
  <c r="L39" i="4"/>
  <c r="M39" i="4"/>
  <c r="P39" i="4"/>
  <c r="L40" i="4"/>
  <c r="M40" i="4"/>
  <c r="N40" i="4"/>
  <c r="P40" i="4"/>
  <c r="K41" i="4"/>
  <c r="L41" i="4"/>
  <c r="M41" i="4"/>
  <c r="O41" i="4"/>
  <c r="K42" i="4"/>
  <c r="L42" i="4"/>
  <c r="M42" i="4"/>
  <c r="N42" i="4"/>
  <c r="K43" i="4"/>
  <c r="L43" i="4"/>
  <c r="M43" i="4"/>
  <c r="N43" i="4"/>
  <c r="P43" i="4"/>
  <c r="K44" i="4"/>
  <c r="L44" i="4"/>
  <c r="M44" i="4"/>
  <c r="N44" i="4"/>
  <c r="K45" i="4"/>
  <c r="N45" i="4"/>
  <c r="O45" i="4"/>
  <c r="P45" i="4"/>
  <c r="K46" i="4"/>
  <c r="M46" i="4"/>
  <c r="N46" i="4"/>
  <c r="P46" i="4"/>
  <c r="K47" i="4"/>
  <c r="L47" i="4"/>
  <c r="M47" i="4"/>
  <c r="N47" i="4"/>
  <c r="K48" i="4"/>
  <c r="L48" i="4"/>
  <c r="M48" i="4"/>
  <c r="N48" i="4"/>
  <c r="P48" i="4"/>
  <c r="K49" i="4"/>
  <c r="L49" i="4"/>
  <c r="M49" i="4"/>
  <c r="P49" i="4"/>
  <c r="K50" i="4"/>
  <c r="L50" i="4"/>
  <c r="M50" i="4"/>
  <c r="P50" i="4"/>
  <c r="K51" i="4"/>
  <c r="L51" i="4"/>
  <c r="M51" i="4"/>
  <c r="N51" i="4"/>
  <c r="P51" i="4"/>
  <c r="K52" i="4"/>
  <c r="L52" i="4"/>
  <c r="M52" i="4"/>
  <c r="N52" i="4"/>
  <c r="O52" i="4"/>
  <c r="K53" i="4"/>
  <c r="L53" i="4"/>
  <c r="M53" i="4"/>
  <c r="N53" i="4"/>
  <c r="K54" i="4"/>
  <c r="L54" i="4"/>
  <c r="M54" i="4"/>
  <c r="N54" i="4"/>
  <c r="K55" i="4"/>
  <c r="L55" i="4"/>
  <c r="O55" i="4"/>
  <c r="K12" i="4"/>
  <c r="K15" i="4" s="1"/>
  <c r="M13" i="4"/>
  <c r="P74" i="4"/>
  <c r="O74" i="4"/>
  <c r="N74" i="4"/>
  <c r="M74" i="4"/>
  <c r="L74" i="4"/>
  <c r="K74" i="4"/>
  <c r="P20" i="4" l="1"/>
  <c r="N80" i="4"/>
  <c r="N82" i="4" s="1"/>
  <c r="N83" i="4"/>
  <c r="M77" i="4"/>
  <c r="K82" i="4"/>
  <c r="O80" i="4"/>
  <c r="O81" i="4" s="1"/>
  <c r="O84" i="4" s="1"/>
  <c r="O90" i="4" s="1"/>
  <c r="K16" i="4"/>
  <c r="K26" i="4" s="1"/>
  <c r="L17" i="4"/>
  <c r="L18" i="4" s="1"/>
  <c r="L19" i="4" s="1"/>
  <c r="L46" i="4" s="1"/>
  <c r="L79" i="4"/>
  <c r="L86" i="4" s="1"/>
  <c r="P87" i="4"/>
  <c r="P88" i="4" s="1"/>
  <c r="M14" i="4"/>
  <c r="M15" i="4" s="1"/>
  <c r="O18" i="4"/>
  <c r="N16" i="4"/>
  <c r="N21" i="4" s="1"/>
  <c r="O23" i="4"/>
  <c r="O25" i="4" s="1"/>
  <c r="P35" i="4"/>
  <c r="P38" i="4" s="1"/>
  <c r="P41" i="4" s="1"/>
  <c r="N84" i="4" l="1"/>
  <c r="N86" i="4" s="1"/>
  <c r="M85" i="4"/>
  <c r="M78" i="4"/>
  <c r="O83" i="4"/>
  <c r="M17" i="4"/>
  <c r="M18" i="4" s="1"/>
  <c r="K37" i="4"/>
  <c r="K40" i="4" s="1"/>
  <c r="O20" i="4"/>
  <c r="N22" i="4"/>
  <c r="L23" i="4"/>
  <c r="P89" i="4"/>
  <c r="M20" i="4"/>
  <c r="M21" i="4" s="1"/>
  <c r="O32" i="4"/>
  <c r="N30" i="4"/>
  <c r="P42" i="4"/>
  <c r="P90" i="4" l="1"/>
  <c r="P91" i="4"/>
  <c r="M81" i="4"/>
  <c r="O85" i="4"/>
  <c r="O88" i="4" s="1"/>
  <c r="L45" i="4"/>
  <c r="L57" i="4" s="1"/>
  <c r="K58" i="4"/>
  <c r="K59" i="4" s="1"/>
  <c r="O24" i="4"/>
  <c r="O29" i="4" s="1"/>
  <c r="N24" i="4"/>
  <c r="M22" i="4"/>
  <c r="P44" i="4"/>
  <c r="O92" i="4" l="1"/>
  <c r="M87" i="4"/>
  <c r="M89" i="4" s="1"/>
  <c r="O33" i="4"/>
  <c r="O34" i="4" s="1"/>
  <c r="K62" i="4"/>
  <c r="P47" i="4"/>
  <c r="P52" i="4" s="1"/>
  <c r="M28" i="4"/>
  <c r="M45" i="4" s="1"/>
  <c r="N26" i="4"/>
  <c r="N25" i="4"/>
  <c r="O36" i="4"/>
  <c r="N27" i="4" l="1"/>
  <c r="N31" i="4" s="1"/>
  <c r="N50" i="4" s="1"/>
  <c r="P54" i="4"/>
  <c r="P55" i="4" s="1"/>
  <c r="P53" i="4"/>
  <c r="O37" i="4"/>
  <c r="O38" i="4" s="1"/>
  <c r="M30" i="4"/>
  <c r="O39" i="4"/>
  <c r="O40" i="4" s="1"/>
  <c r="P56" i="4" l="1"/>
  <c r="P60" i="4"/>
  <c r="N33" i="4"/>
  <c r="N36" i="4" s="1"/>
  <c r="N39" i="4" s="1"/>
  <c r="N41" i="4" s="1"/>
  <c r="N49" i="4" s="1"/>
  <c r="M32" i="4"/>
  <c r="M35" i="4" s="1"/>
  <c r="O42" i="4"/>
  <c r="O43" i="4" s="1"/>
  <c r="P64" i="4" l="1"/>
  <c r="P65" i="4" s="1"/>
  <c r="P66" i="4" s="1"/>
  <c r="N55" i="4"/>
  <c r="N61" i="4" s="1"/>
  <c r="M55" i="4"/>
  <c r="O44" i="4"/>
  <c r="O46" i="4" s="1"/>
  <c r="O47" i="4" s="1"/>
  <c r="O48" i="4" l="1"/>
  <c r="O49" i="4" s="1"/>
  <c r="O50" i="4" l="1"/>
  <c r="O51" i="4" s="1"/>
  <c r="O53" i="4" s="1"/>
  <c r="O54" i="4" s="1"/>
  <c r="O63" i="4" s="1"/>
</calcChain>
</file>

<file path=xl/sharedStrings.xml><?xml version="1.0" encoding="utf-8"?>
<sst xmlns="http://schemas.openxmlformats.org/spreadsheetml/2006/main" count="751" uniqueCount="269">
  <si>
    <t>Jméno</t>
  </si>
  <si>
    <t>Příjmení</t>
  </si>
  <si>
    <t>Rok narození</t>
  </si>
  <si>
    <t>Oddíl/město</t>
  </si>
  <si>
    <t>Tomáš</t>
  </si>
  <si>
    <t>Procházka</t>
  </si>
  <si>
    <t>SABZO</t>
  </si>
  <si>
    <t>Březina</t>
  </si>
  <si>
    <t>SABZO Praha</t>
  </si>
  <si>
    <t>Petr</t>
  </si>
  <si>
    <t>Sabzo</t>
  </si>
  <si>
    <t>Praha 20</t>
  </si>
  <si>
    <t>Libor</t>
  </si>
  <si>
    <t>Král</t>
  </si>
  <si>
    <t>Jiří</t>
  </si>
  <si>
    <t>Jakub</t>
  </si>
  <si>
    <t>Michal</t>
  </si>
  <si>
    <t>Zdenka</t>
  </si>
  <si>
    <t>Norková</t>
  </si>
  <si>
    <t>David</t>
  </si>
  <si>
    <t>Lukáš</t>
  </si>
  <si>
    <t>Gdula</t>
  </si>
  <si>
    <t>Hvězda Pardubice</t>
  </si>
  <si>
    <t>Josef</t>
  </si>
  <si>
    <t>Ledvinka</t>
  </si>
  <si>
    <t>Pavel</t>
  </si>
  <si>
    <t>Zámostný</t>
  </si>
  <si>
    <t>Jana</t>
  </si>
  <si>
    <t>Jan</t>
  </si>
  <si>
    <t>Jaromír</t>
  </si>
  <si>
    <t>Doležal</t>
  </si>
  <si>
    <t>Jaroslav</t>
  </si>
  <si>
    <t>Holub</t>
  </si>
  <si>
    <t>Liga 100 Praha</t>
  </si>
  <si>
    <t>Bering Praha</t>
  </si>
  <si>
    <t>Zbyněk</t>
  </si>
  <si>
    <t>Požgayová</t>
  </si>
  <si>
    <t>Alena</t>
  </si>
  <si>
    <t>Flieglová</t>
  </si>
  <si>
    <t>Milan</t>
  </si>
  <si>
    <t>Paukert</t>
  </si>
  <si>
    <t>Urban</t>
  </si>
  <si>
    <t>Vladimír</t>
  </si>
  <si>
    <t>Vacarda</t>
  </si>
  <si>
    <t>Lenka</t>
  </si>
  <si>
    <t>Borovičková</t>
  </si>
  <si>
    <t>Matoušek</t>
  </si>
  <si>
    <t>Startovní číslo</t>
  </si>
  <si>
    <t>MUŽI</t>
  </si>
  <si>
    <t>Nar.</t>
  </si>
  <si>
    <t>ŽENY</t>
  </si>
  <si>
    <t>Radomír</t>
  </si>
  <si>
    <t>Stanislav</t>
  </si>
  <si>
    <t>Břetislav</t>
  </si>
  <si>
    <t>Ivan</t>
  </si>
  <si>
    <t>Čermák</t>
  </si>
  <si>
    <t>Ondřej</t>
  </si>
  <si>
    <t>Eduard</t>
  </si>
  <si>
    <t>Karla</t>
  </si>
  <si>
    <t>Miloslava</t>
  </si>
  <si>
    <t>Vrabec</t>
  </si>
  <si>
    <t>Werner</t>
  </si>
  <si>
    <t>Petra</t>
  </si>
  <si>
    <t>Helena</t>
  </si>
  <si>
    <t>Kerteam</t>
  </si>
  <si>
    <t>Sommer</t>
  </si>
  <si>
    <t>Křemen</t>
  </si>
  <si>
    <t>Pořadí</t>
  </si>
  <si>
    <t>Oddíl</t>
  </si>
  <si>
    <t>min</t>
  </si>
  <si>
    <t>sec</t>
  </si>
  <si>
    <t>1.</t>
  </si>
  <si>
    <t>5.</t>
  </si>
  <si>
    <t>8.</t>
  </si>
  <si>
    <t>9.</t>
  </si>
  <si>
    <t>11.</t>
  </si>
  <si>
    <t>13.</t>
  </si>
  <si>
    <t>14.</t>
  </si>
  <si>
    <t>16.</t>
  </si>
  <si>
    <t>17.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</si>
  <si>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</si>
  <si>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</si>
  <si>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</si>
  <si>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</si>
  <si>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</si>
  <si>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</si>
  <si>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</si>
  <si>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</si>
  <si>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</si>
  <si>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</si>
  <si>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</si>
  <si>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</si>
  <si>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</si>
  <si>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</si>
  <si>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</si>
  <si>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</si>
  <si>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</si>
  <si>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2.</t>
  </si>
  <si>
    <t>3.</t>
  </si>
  <si>
    <t>4.</t>
  </si>
  <si>
    <t>6.</t>
  </si>
  <si>
    <t>7.</t>
  </si>
  <si>
    <t>10.</t>
  </si>
  <si>
    <t>12.</t>
  </si>
  <si>
    <t>15.</t>
  </si>
  <si>
    <t>18.</t>
  </si>
  <si>
    <t>22.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</si>
  <si>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</si>
  <si>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</si>
  <si>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</si>
  <si>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</si>
  <si>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</si>
  <si>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</si>
  <si>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</si>
  <si>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</si>
  <si>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</si>
  <si>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</si>
  <si>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</si>
  <si>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</si>
  <si>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</si>
  <si>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</si>
  <si>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</si>
  <si>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</si>
  <si>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</si>
  <si>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</si>
  <si>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</si>
  <si>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</si>
  <si>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</si>
  <si>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</si>
  <si>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</si>
  <si>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</si>
  <si>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</si>
  <si>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VÝSLEDKOVÁ LISTINA</t>
  </si>
  <si>
    <t>Datum:</t>
  </si>
  <si>
    <t>Ročník:</t>
  </si>
  <si>
    <t>Délka trati:</t>
  </si>
  <si>
    <t>Poř.</t>
  </si>
  <si>
    <t>Start. číslo</t>
  </si>
  <si>
    <t>Pohl.</t>
  </si>
  <si>
    <t>Kat.</t>
  </si>
  <si>
    <t>A</t>
  </si>
  <si>
    <t>B</t>
  </si>
  <si>
    <t>C</t>
  </si>
  <si>
    <t>D</t>
  </si>
  <si>
    <t>E</t>
  </si>
  <si>
    <t>F</t>
  </si>
  <si>
    <t>M</t>
  </si>
  <si>
    <t>Ž</t>
  </si>
  <si>
    <t>7500 m</t>
  </si>
  <si>
    <t>* jedno kolo</t>
  </si>
  <si>
    <t>7500 m (3 kola po 2500m)</t>
  </si>
  <si>
    <t xml:space="preserve">Trať: </t>
  </si>
  <si>
    <t>Povrch</t>
  </si>
  <si>
    <t>Asfalt, částečně pěšiny</t>
  </si>
  <si>
    <t>Teplota:</t>
  </si>
  <si>
    <t>V letošním ročníku nepadly traťové rekordy.</t>
  </si>
  <si>
    <t>zaměstancům Europlantu a dalším pomocníkům.</t>
  </si>
  <si>
    <t xml:space="preserve">Za pomoc a zajištění bezpečnosti v průběhu závodu děkujeme též Městské policii Praha </t>
  </si>
  <si>
    <t>a Městské části Praha 20 - Horní Počernice.</t>
  </si>
  <si>
    <t>Ředitel závodu: J. Procházka</t>
  </si>
  <si>
    <t>za organizátora:</t>
  </si>
  <si>
    <t>Tomáš Procházka</t>
  </si>
  <si>
    <t>Letošnímu ročníku přihlíželi radní MČ Praha 20 (Horní Počernice) J. Kočí a J. Jukl</t>
  </si>
  <si>
    <t>Pivo pro účastníky běhu poskytl pivovar Loužek.</t>
  </si>
  <si>
    <t>Kamila Gregorová</t>
  </si>
  <si>
    <t>Radek Groh</t>
  </si>
  <si>
    <t>27:03</t>
  </si>
  <si>
    <t>Traťové rekordy:</t>
  </si>
  <si>
    <t>22° C</t>
  </si>
  <si>
    <t>Výsledky 24. ročníku Běhu okolo Europlantu</t>
  </si>
  <si>
    <t>4 Dvory</t>
  </si>
  <si>
    <t>Johanka</t>
  </si>
  <si>
    <t>Praha</t>
  </si>
  <si>
    <t>Lokomotiva</t>
  </si>
  <si>
    <t>Jenštejn</t>
  </si>
  <si>
    <t>BK Říčany</t>
  </si>
  <si>
    <t>OB Zvole</t>
  </si>
  <si>
    <t>Extreme Obstacle Runners</t>
  </si>
  <si>
    <t>SV STŘÍBRO</t>
  </si>
  <si>
    <t>BTK Eurobike</t>
  </si>
  <si>
    <t>Tri Ski Horní Počernice</t>
  </si>
  <si>
    <t>Fly United</t>
  </si>
  <si>
    <t xml:space="preserve">Sokol Horní Počernice </t>
  </si>
  <si>
    <t>AZ Ekotherm</t>
  </si>
  <si>
    <t>MBM</t>
  </si>
  <si>
    <t>Loužek</t>
  </si>
  <si>
    <t>KnoZel</t>
  </si>
  <si>
    <t>DNF</t>
  </si>
  <si>
    <t>Flašar</t>
  </si>
  <si>
    <t>Bradáč</t>
  </si>
  <si>
    <t>Dufek</t>
  </si>
  <si>
    <t xml:space="preserve">Buzek </t>
  </si>
  <si>
    <t>Emanuel</t>
  </si>
  <si>
    <t>Kamas</t>
  </si>
  <si>
    <t>Smrčka</t>
  </si>
  <si>
    <t>Miloš</t>
  </si>
  <si>
    <t>Polan</t>
  </si>
  <si>
    <t>Miroslav</t>
  </si>
  <si>
    <t>Bartošová</t>
  </si>
  <si>
    <t>Veronika</t>
  </si>
  <si>
    <t>Teplý</t>
  </si>
  <si>
    <t>Bukvai</t>
  </si>
  <si>
    <t>Syrovátková</t>
  </si>
  <si>
    <t>Štěpánka</t>
  </si>
  <si>
    <t>Kuriš</t>
  </si>
  <si>
    <t>Radek</t>
  </si>
  <si>
    <t>Martin</t>
  </si>
  <si>
    <t>Poborská</t>
  </si>
  <si>
    <t>Hejkrlík</t>
  </si>
  <si>
    <t>Filip</t>
  </si>
  <si>
    <t>Šiman</t>
  </si>
  <si>
    <t>Hochmanová</t>
  </si>
  <si>
    <t>Treglerová</t>
  </si>
  <si>
    <t>Alice</t>
  </si>
  <si>
    <t>Hoke</t>
  </si>
  <si>
    <t>Šafránková</t>
  </si>
  <si>
    <t>Klára</t>
  </si>
  <si>
    <t>Šebesta</t>
  </si>
  <si>
    <t>Chuman</t>
  </si>
  <si>
    <t>Tomáš ml.</t>
  </si>
  <si>
    <t>Matějovský</t>
  </si>
  <si>
    <t>Benýr</t>
  </si>
  <si>
    <t>Fryková</t>
  </si>
  <si>
    <t>Zdeňka</t>
  </si>
  <si>
    <t>Hanousek</t>
  </si>
  <si>
    <t>Mališová</t>
  </si>
  <si>
    <t>Čižinský</t>
  </si>
  <si>
    <t>Slamiak</t>
  </si>
  <si>
    <t>Půda</t>
  </si>
  <si>
    <t>Šnajberk</t>
  </si>
  <si>
    <t>Trnková</t>
  </si>
  <si>
    <t>Vlach</t>
  </si>
  <si>
    <t>Aleš</t>
  </si>
  <si>
    <t>Nový</t>
  </si>
  <si>
    <t>Hanzlovská</t>
  </si>
  <si>
    <t>Dolejšová</t>
  </si>
  <si>
    <t>Jitka</t>
  </si>
  <si>
    <t>Procházková</t>
  </si>
  <si>
    <t>Zelinka</t>
  </si>
  <si>
    <t>Knotek</t>
  </si>
  <si>
    <t>Matyáš</t>
  </si>
  <si>
    <t>Otec</t>
  </si>
  <si>
    <t>Ročňáková</t>
  </si>
  <si>
    <t>Dolejš</t>
  </si>
  <si>
    <t>Ulrich</t>
  </si>
  <si>
    <t>Moch</t>
  </si>
  <si>
    <t>Aldorf</t>
  </si>
  <si>
    <t>Luboš</t>
  </si>
  <si>
    <t>Dreveňák</t>
  </si>
  <si>
    <t>Patrik</t>
  </si>
  <si>
    <t>Dytrych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</si>
  <si>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</si>
  <si>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</si>
  <si>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</si>
  <si>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</si>
  <si>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</si>
  <si>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</si>
  <si>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</si>
  <si>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</si>
  <si>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</si>
  <si>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</si>
  <si>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</si>
  <si>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MS *</t>
  </si>
  <si>
    <t>Flaks</t>
  </si>
  <si>
    <t>Za pomoc při organizaci děkujeme rozhodčím J. Kervitcerovi, H. Fanturové, J. Juklovi, členům SABZO,</t>
  </si>
  <si>
    <t>Brambory odrůdy Europlantu Anuschka pro účastníky zabalila společnost Gira Fruit, s.r.o.</t>
  </si>
  <si>
    <t>Hlavní rozhodčí: J. Kervitcer</t>
  </si>
  <si>
    <t>MS*</t>
  </si>
  <si>
    <t>Podzimní běh okolo Europlantu, 24. ročník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</si>
</sst>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General"/>
    <numFmt numFmtId="165" formatCode="[$-405]d\.\ mmmm\ yyyy;@"/>
    <numFmt numFmtId="166" formatCode="#,##0&quot; m&quot;"/>
    <numFmt numFmtId="167" formatCode="&quot;do &quot;0"/>
    <numFmt numFmtId="168" formatCode="0&quot; +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9"/>
      <name val="Arial"/>
      <family val="2"/>
      <charset val="238"/>
    </font>
    <font>
      <b/>
      <sz val="2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434343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Border="0" applyProtection="0"/>
  </cellStyleXfs>
  <cellXfs count="72">
    <xf numFmtId="0" fontId="0" fillId="0" borderId="0" xfId="0"/>
    <xf numFmtId="1" fontId="3" fillId="0" borderId="0" xfId="0" applyNumberFormat="1" applyFont="1"/>
    <xf numFmtId="0" fontId="3" fillId="0" borderId="0" xfId="0" applyFont="1"/>
    <xf numFmtId="0" fontId="3" fillId="4" borderId="1" xfId="0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5" fillId="0" borderId="1" xfId="1" applyFont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/>
    <xf numFmtId="0" fontId="6" fillId="0" borderId="0" xfId="0" applyFont="1"/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center"/>
      <protection locked="0"/>
    </xf>
    <xf numFmtId="14" fontId="3" fillId="0" borderId="0" xfId="0" applyNumberFormat="1" applyFont="1" applyAlignment="1">
      <alignment vertical="center"/>
    </xf>
    <xf numFmtId="167" fontId="3" fillId="4" borderId="1" xfId="0" applyNumberFormat="1" applyFont="1" applyFill="1" applyBorder="1" applyAlignment="1">
      <alignment horizontal="center" vertical="center"/>
    </xf>
    <xf numFmtId="168" fontId="3" fillId="4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0" fontId="10" fillId="0" borderId="0" xfId="0" applyFont="1"/>
    <xf numFmtId="0" fontId="10" fillId="0" borderId="0" xfId="0" applyFont="1" applyAlignment="1">
      <alignment horizontal="center"/>
    </xf>
    <xf numFmtId="14" fontId="0" fillId="0" borderId="0" xfId="0" applyNumberFormat="1"/>
    <xf numFmtId="14" fontId="11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0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8" fillId="0" borderId="0" xfId="0" applyFont="1"/>
    <xf numFmtId="0" fontId="12" fillId="0" borderId="0" xfId="0" applyFont="1"/>
    <xf numFmtId="0" fontId="4" fillId="0" borderId="1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wrapText="1"/>
    </xf>
    <xf numFmtId="164" fontId="5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5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4" fillId="0" borderId="4" xfId="0" applyFont="1" applyBorder="1"/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horizontal="left" wrapText="1"/>
    </xf>
    <xf numFmtId="0" fontId="13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left" vertical="center"/>
      <protection locked="0"/>
    </xf>
    <xf numFmtId="166" fontId="3" fillId="0" borderId="0" xfId="0" applyNumberFormat="1" applyFont="1" applyAlignment="1" applyProtection="1">
      <alignment horizontal="left" vertical="center"/>
      <protection locked="0"/>
    </xf>
    <xf numFmtId="14" fontId="3" fillId="0" borderId="0" xfId="0" applyNumberFormat="1" applyFont="1" applyAlignment="1">
      <alignment horizontal="left" vertical="center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13" fillId="0" borderId="4" xfId="0" applyFont="1" applyBorder="1" applyAlignment="1">
      <alignment vertical="center" wrapText="1"/>
    </xf>
  </cellXfs>
  <cellStyles count="2">
    <cellStyle name="Excel Built-in Normal 1" xfId="1" xr:uid="{00E4F0E8-E455-4CBE-96A2-9BC25A934A13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548640</xdr:colOff>
      <xdr:row>95</xdr:row>
      <xdr:rowOff>7621</xdr:rowOff>
    </xdr:from>
    <xdr:to>
      <xdr:col>7</xdr:col>
      <xdr:colOff>381000</xdr:colOff>
      <xdr:row>99</xdr:row>
      <xdr:rowOff>137161</xdr:rowOff>
    </xdr:to>
    <xdr:pic>
      <xdr:nvPicPr>
        <xdr:cNvPr id="3" name="Obrázek 2" descr="Obsah obrázku text, klipart&#10;&#10;Popis byl vytvořen automaticky">
          <a:extLst>
            <a:ext uri="{FF2B5EF4-FFF2-40B4-BE49-F238E27FC236}">
              <a16:creationId xmlns:a16="http://schemas.microsoft.com/office/drawing/2014/main" id="{824F0905-12A4-440A-B5E2-9D33FF34ADA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0760" y="14203681"/>
          <a:ext cx="2133600" cy="861060"/>
        </a:xfrm>
        <a:prstGeom prst="rect">
          <a:avLst/>
        </a:prstGeom>
      </xdr:spPr>
    </xdr:pic>
    <xdr:clientData/>
  </xdr:twoCellAnchor>
  <xdr:twoCellAnchor editAs="oneCell">
    <xdr:from>
      <xdr:col>5</xdr:col>
      <xdr:colOff>1219200</xdr:colOff>
      <xdr:row>100</xdr:row>
      <xdr:rowOff>7620</xdr:rowOff>
    </xdr:from>
    <xdr:to>
      <xdr:col>7</xdr:col>
      <xdr:colOff>411480</xdr:colOff>
      <xdr:row>108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70183F2-D864-4998-96B8-3FF957E2F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1320" y="15118080"/>
          <a:ext cx="1493520" cy="1493520"/>
        </a:xfrm>
        <a:prstGeom prst="rect">
          <a:avLst/>
        </a:prstGeom>
      </xdr:spPr>
    </xdr:pic>
    <xdr:clientData/>
  </xdr:twoCellAnchor>
  <xdr:twoCellAnchor editAs="oneCell">
    <xdr:from>
      <xdr:col>5</xdr:col>
      <xdr:colOff>1021080</xdr:colOff>
      <xdr:row>1</xdr:row>
      <xdr:rowOff>7620</xdr:rowOff>
    </xdr:from>
    <xdr:to>
      <xdr:col>8</xdr:col>
      <xdr:colOff>0</xdr:colOff>
      <xdr:row>10</xdr:row>
      <xdr:rowOff>91440</xdr:rowOff>
    </xdr:to>
    <xdr:pic>
      <xdr:nvPicPr>
        <xdr:cNvPr id="5" name="Obrázek 4" descr="Obsah obrázku kůň, klipart&#10;&#10;Popis byl vytvořen automaticky">
          <a:extLst>
            <a:ext uri="{FF2B5EF4-FFF2-40B4-BE49-F238E27FC236}">
              <a16:creationId xmlns:a16="http://schemas.microsoft.com/office/drawing/2014/main" id="{890A0712-9E07-3E35-AEA8-1315905C0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53200" y="335280"/>
          <a:ext cx="1828800" cy="1828800"/>
        </a:xfrm>
        <a:prstGeom prst="rect">
          <a:avLst/>
        </a:prstGeom>
      </xdr:spPr>
    </xdr:pic>
    <xdr:clientData/>
  </xdr:twoCellAnchor>
  <xdr:twoCellAnchor editAs="oneCell">
    <xdr:from>
      <xdr:col>3</xdr:col>
      <xdr:colOff>960120</xdr:colOff>
      <xdr:row>1</xdr:row>
      <xdr:rowOff>107674</xdr:rowOff>
    </xdr:from>
    <xdr:to>
      <xdr:col>5</xdr:col>
      <xdr:colOff>1257300</xdr:colOff>
      <xdr:row>10</xdr:row>
      <xdr:rowOff>38795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B683C609-CB3B-4208-D306-7C8BC0E6C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435334"/>
          <a:ext cx="2651760" cy="16761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F34C3-D420-4860-8D86-749CEDC0FDB6}">
  <sheetPr>
    <pageSetUpPr fitToPage="1"/>
  </sheetPr>
  <dimension ref="A1:J157"/>
  <sheetViews>
    <sheetView tabSelected="1" topLeftCell="A40" workbookViewId="0">
      <selection sqref="A1:H1"/>
    </sheetView>
  </sheetViews>
  <sheetFormatPr defaultColWidth="26.33203125" defaultRowHeight="13.8" x14ac:dyDescent="0.3"/>
  <cols>
    <col min="1" max="1" width="10.109375" style="25" customWidth="1"/>
    <col min="2" max="2" width="16.77734375" style="26" customWidth="1"/>
    <col min="3" max="3" width="19.44140625" style="25" customWidth="1"/>
    <col min="4" max="4" width="17.5546875" style="25" customWidth="1"/>
    <col min="5" max="5" width="16.77734375" style="26" customWidth="1"/>
    <col min="6" max="6" width="25.5546875" style="25" bestFit="1" customWidth="1"/>
    <col min="7" max="8" width="8" style="25" customWidth="1"/>
    <col min="9" max="16384" width="26.33203125" style="25"/>
  </cols>
  <sheetData>
    <row r="1" spans="1:10" customFormat="1" ht="26.25" customHeight="1" x14ac:dyDescent="0.4">
      <c r="A1" s="56" t="s">
        <v>169</v>
      </c>
      <c r="B1" s="56"/>
      <c r="C1" s="56"/>
      <c r="D1" s="56"/>
      <c r="E1" s="56"/>
      <c r="F1" s="56"/>
      <c r="G1" s="56"/>
      <c r="H1" s="56"/>
      <c r="I1" s="31"/>
      <c r="J1" s="31"/>
    </row>
    <row r="2" spans="1:10" customFormat="1" ht="24.6" x14ac:dyDescent="0.4">
      <c r="A2" s="32"/>
      <c r="B2" s="32"/>
      <c r="C2" s="32"/>
      <c r="D2" s="32"/>
      <c r="E2" s="32"/>
      <c r="F2" s="32"/>
      <c r="G2" s="32"/>
      <c r="H2" s="32"/>
      <c r="I2" s="32"/>
      <c r="J2" s="32"/>
    </row>
    <row r="3" spans="1:10" customFormat="1" ht="14.4" x14ac:dyDescent="0.3">
      <c r="A3" s="42" t="s">
        <v>151</v>
      </c>
      <c r="C3" t="s">
        <v>148</v>
      </c>
    </row>
    <row r="4" spans="1:10" customFormat="1" ht="14.4" x14ac:dyDescent="0.3">
      <c r="A4" s="42" t="s">
        <v>152</v>
      </c>
      <c r="C4" s="33" t="s">
        <v>153</v>
      </c>
    </row>
    <row r="5" spans="1:10" customFormat="1" ht="14.4" x14ac:dyDescent="0.3">
      <c r="A5" s="42" t="s">
        <v>133</v>
      </c>
      <c r="C5" s="34">
        <v>45553</v>
      </c>
    </row>
    <row r="6" spans="1:10" customFormat="1" ht="14.4" x14ac:dyDescent="0.3">
      <c r="A6" s="42" t="s">
        <v>154</v>
      </c>
      <c r="C6" s="35" t="s">
        <v>168</v>
      </c>
    </row>
    <row r="8" spans="1:10" x14ac:dyDescent="0.3">
      <c r="A8" s="41" t="s">
        <v>167</v>
      </c>
      <c r="B8" s="25"/>
    </row>
    <row r="9" spans="1:10" x14ac:dyDescent="0.3">
      <c r="A9" s="37" t="s">
        <v>146</v>
      </c>
      <c r="B9" s="38" t="s">
        <v>165</v>
      </c>
      <c r="C9" s="39">
        <v>0.99305555555555547</v>
      </c>
      <c r="D9" s="38">
        <v>2010</v>
      </c>
    </row>
    <row r="10" spans="1:10" x14ac:dyDescent="0.3">
      <c r="A10" s="37" t="s">
        <v>147</v>
      </c>
      <c r="B10" s="38" t="s">
        <v>164</v>
      </c>
      <c r="C10" s="40" t="s">
        <v>166</v>
      </c>
      <c r="D10" s="38">
        <v>2013</v>
      </c>
    </row>
    <row r="11" spans="1:10" x14ac:dyDescent="0.3">
      <c r="B11" s="25"/>
    </row>
    <row r="12" spans="1:10" x14ac:dyDescent="0.3">
      <c r="A12" s="37"/>
      <c r="B12" s="38"/>
      <c r="C12" s="40"/>
      <c r="D12" s="38"/>
    </row>
    <row r="13" spans="1:10" x14ac:dyDescent="0.3">
      <c r="A13" s="28" t="s">
        <v>67</v>
      </c>
      <c r="B13" s="29" t="s">
        <v>47</v>
      </c>
      <c r="C13" s="30" t="s">
        <v>1</v>
      </c>
      <c r="D13" s="30" t="s">
        <v>0</v>
      </c>
      <c r="E13" s="29" t="s">
        <v>2</v>
      </c>
      <c r="F13" s="30" t="s">
        <v>3</v>
      </c>
      <c r="G13" s="30" t="s">
        <v>69</v>
      </c>
      <c r="H13" s="30" t="s">
        <v>70</v>
      </c>
      <c r="I13" s="24"/>
    </row>
    <row r="14" spans="1:10" x14ac:dyDescent="0.3">
      <c r="A14" s="7" t="s">
        <v>71</v>
      </c>
      <c r="B14" s="43">
        <v>14</v>
      </c>
      <c r="C14" s="44" t="s">
        <v>21</v>
      </c>
      <c r="D14" s="44" t="s">
        <v>20</v>
      </c>
      <c r="E14" s="45">
        <v>1991</v>
      </c>
      <c r="F14" s="44" t="s">
        <v>22</v>
      </c>
      <c r="G14" s="7">
        <v>25</v>
      </c>
      <c r="H14" s="7">
        <v>19</v>
      </c>
      <c r="I14" s="24"/>
    </row>
    <row r="15" spans="1:10" x14ac:dyDescent="0.3">
      <c r="A15" s="7" t="s">
        <v>97</v>
      </c>
      <c r="B15" s="46">
        <v>43</v>
      </c>
      <c r="C15" s="23" t="s">
        <v>188</v>
      </c>
      <c r="D15" s="23" t="s">
        <v>28</v>
      </c>
      <c r="E15" s="46">
        <v>1986</v>
      </c>
      <c r="F15" s="23" t="s">
        <v>170</v>
      </c>
      <c r="G15" s="7">
        <v>25</v>
      </c>
      <c r="H15" s="7">
        <v>38</v>
      </c>
      <c r="I15" s="24"/>
    </row>
    <row r="16" spans="1:10" x14ac:dyDescent="0.3">
      <c r="A16" s="7" t="s">
        <v>98</v>
      </c>
      <c r="B16" s="47">
        <v>166</v>
      </c>
      <c r="C16" s="10" t="s">
        <v>189</v>
      </c>
      <c r="D16" s="10" t="s">
        <v>14</v>
      </c>
      <c r="E16" s="47">
        <v>1982</v>
      </c>
      <c r="F16" s="48" t="s">
        <v>6</v>
      </c>
      <c r="G16" s="7">
        <v>27</v>
      </c>
      <c r="H16" s="7">
        <v>25</v>
      </c>
      <c r="I16" s="24"/>
    </row>
    <row r="17" spans="1:9" x14ac:dyDescent="0.3">
      <c r="A17" s="7" t="s">
        <v>99</v>
      </c>
      <c r="B17" s="46">
        <v>42</v>
      </c>
      <c r="C17" s="23" t="s">
        <v>190</v>
      </c>
      <c r="D17" s="23" t="s">
        <v>19</v>
      </c>
      <c r="E17" s="46">
        <v>1980</v>
      </c>
      <c r="F17" s="23" t="s">
        <v>171</v>
      </c>
      <c r="G17" s="7">
        <v>27</v>
      </c>
      <c r="H17" s="7">
        <v>50</v>
      </c>
      <c r="I17" s="24"/>
    </row>
    <row r="18" spans="1:9" x14ac:dyDescent="0.3">
      <c r="A18" s="7" t="s">
        <v>72</v>
      </c>
      <c r="B18" s="46">
        <v>27</v>
      </c>
      <c r="C18" s="23" t="s">
        <v>66</v>
      </c>
      <c r="D18" s="23" t="s">
        <v>15</v>
      </c>
      <c r="E18" s="46">
        <v>2009</v>
      </c>
      <c r="F18" s="23" t="s">
        <v>172</v>
      </c>
      <c r="G18" s="7">
        <v>29</v>
      </c>
      <c r="H18" s="7">
        <v>15</v>
      </c>
      <c r="I18" s="24"/>
    </row>
    <row r="19" spans="1:9" x14ac:dyDescent="0.3">
      <c r="A19" s="7" t="s">
        <v>100</v>
      </c>
      <c r="B19" s="46">
        <v>41</v>
      </c>
      <c r="C19" s="23" t="s">
        <v>191</v>
      </c>
      <c r="D19" s="23" t="s">
        <v>192</v>
      </c>
      <c r="E19" s="46">
        <v>1987</v>
      </c>
      <c r="F19" s="23" t="s">
        <v>173</v>
      </c>
      <c r="G19" s="7">
        <v>29</v>
      </c>
      <c r="H19" s="7">
        <v>18</v>
      </c>
      <c r="I19" s="24"/>
    </row>
    <row r="20" spans="1:9" x14ac:dyDescent="0.3">
      <c r="A20" s="7" t="s">
        <v>101</v>
      </c>
      <c r="B20" s="46">
        <v>38</v>
      </c>
      <c r="C20" s="23" t="s">
        <v>193</v>
      </c>
      <c r="D20" s="23" t="s">
        <v>16</v>
      </c>
      <c r="E20" s="46">
        <v>1984</v>
      </c>
      <c r="F20" s="23" t="s">
        <v>174</v>
      </c>
      <c r="G20" s="7">
        <v>29</v>
      </c>
      <c r="H20" s="7">
        <v>29</v>
      </c>
      <c r="I20" s="24"/>
    </row>
    <row r="21" spans="1:9" x14ac:dyDescent="0.3">
      <c r="A21" s="7" t="s">
        <v>73</v>
      </c>
      <c r="B21" s="45">
        <v>173</v>
      </c>
      <c r="C21" s="44" t="s">
        <v>55</v>
      </c>
      <c r="D21" s="44" t="s">
        <v>20</v>
      </c>
      <c r="E21" s="45">
        <v>1993</v>
      </c>
      <c r="F21" s="44" t="s">
        <v>6</v>
      </c>
      <c r="G21" s="7">
        <v>29</v>
      </c>
      <c r="H21" s="7">
        <v>47</v>
      </c>
      <c r="I21" s="24"/>
    </row>
    <row r="22" spans="1:9" x14ac:dyDescent="0.3">
      <c r="A22" s="7" t="s">
        <v>74</v>
      </c>
      <c r="B22" s="43">
        <v>2</v>
      </c>
      <c r="C22" s="44" t="s">
        <v>194</v>
      </c>
      <c r="D22" s="44" t="s">
        <v>195</v>
      </c>
      <c r="E22" s="45">
        <v>1954</v>
      </c>
      <c r="F22" s="44" t="s">
        <v>175</v>
      </c>
      <c r="G22" s="7">
        <v>29</v>
      </c>
      <c r="H22" s="7">
        <v>54</v>
      </c>
      <c r="I22" s="24"/>
    </row>
    <row r="23" spans="1:9" x14ac:dyDescent="0.3">
      <c r="A23" s="7" t="s">
        <v>102</v>
      </c>
      <c r="B23" s="46">
        <v>10</v>
      </c>
      <c r="C23" s="23" t="s">
        <v>196</v>
      </c>
      <c r="D23" s="23" t="s">
        <v>197</v>
      </c>
      <c r="E23" s="46">
        <v>1968</v>
      </c>
      <c r="F23" s="23" t="s">
        <v>176</v>
      </c>
      <c r="G23" s="7">
        <v>31</v>
      </c>
      <c r="H23" s="7">
        <v>10</v>
      </c>
      <c r="I23" s="24"/>
    </row>
    <row r="24" spans="1:9" x14ac:dyDescent="0.3">
      <c r="A24" s="7" t="s">
        <v>75</v>
      </c>
      <c r="B24" s="46">
        <v>5</v>
      </c>
      <c r="C24" s="23" t="s">
        <v>198</v>
      </c>
      <c r="D24" s="23" t="s">
        <v>199</v>
      </c>
      <c r="E24" s="46">
        <v>2002</v>
      </c>
      <c r="F24" s="23" t="s">
        <v>64</v>
      </c>
      <c r="G24" s="7">
        <v>31</v>
      </c>
      <c r="H24" s="7">
        <v>37</v>
      </c>
      <c r="I24" s="24"/>
    </row>
    <row r="25" spans="1:9" x14ac:dyDescent="0.3">
      <c r="A25" s="7" t="s">
        <v>103</v>
      </c>
      <c r="B25" s="47">
        <v>178</v>
      </c>
      <c r="C25" s="10" t="s">
        <v>200</v>
      </c>
      <c r="D25" s="10" t="s">
        <v>56</v>
      </c>
      <c r="E25" s="47">
        <v>1978</v>
      </c>
      <c r="F25" s="48" t="s">
        <v>6</v>
      </c>
      <c r="G25" s="7">
        <v>31</v>
      </c>
      <c r="H25" s="7">
        <v>59</v>
      </c>
      <c r="I25" s="24"/>
    </row>
    <row r="26" spans="1:9" x14ac:dyDescent="0.3">
      <c r="A26" s="7" t="s">
        <v>76</v>
      </c>
      <c r="B26" s="43">
        <v>37</v>
      </c>
      <c r="C26" s="44" t="s">
        <v>201</v>
      </c>
      <c r="D26" s="44" t="s">
        <v>195</v>
      </c>
      <c r="E26" s="45">
        <v>1985</v>
      </c>
      <c r="F26" s="44" t="s">
        <v>177</v>
      </c>
      <c r="G26" s="7">
        <v>32</v>
      </c>
      <c r="H26" s="7">
        <v>10</v>
      </c>
      <c r="I26" s="24"/>
    </row>
    <row r="27" spans="1:9" x14ac:dyDescent="0.3">
      <c r="A27" s="7" t="s">
        <v>77</v>
      </c>
      <c r="B27" s="43">
        <v>11</v>
      </c>
      <c r="C27" s="44" t="s">
        <v>202</v>
      </c>
      <c r="D27" s="44" t="s">
        <v>203</v>
      </c>
      <c r="E27" s="45">
        <v>2001</v>
      </c>
      <c r="F27" s="44" t="s">
        <v>64</v>
      </c>
      <c r="G27" s="7">
        <v>32</v>
      </c>
      <c r="H27" s="7">
        <v>16</v>
      </c>
      <c r="I27" s="24"/>
    </row>
    <row r="28" spans="1:9" x14ac:dyDescent="0.3">
      <c r="A28" s="7" t="s">
        <v>104</v>
      </c>
      <c r="B28" s="46">
        <v>3</v>
      </c>
      <c r="C28" s="23" t="s">
        <v>60</v>
      </c>
      <c r="D28" s="23" t="s">
        <v>14</v>
      </c>
      <c r="E28" s="46">
        <v>1961</v>
      </c>
      <c r="F28" s="23" t="s">
        <v>178</v>
      </c>
      <c r="G28" s="7">
        <v>32</v>
      </c>
      <c r="H28" s="7">
        <v>58</v>
      </c>
      <c r="I28" s="24"/>
    </row>
    <row r="29" spans="1:9" x14ac:dyDescent="0.3">
      <c r="A29" s="7" t="s">
        <v>78</v>
      </c>
      <c r="B29" s="45">
        <v>18</v>
      </c>
      <c r="C29" s="44" t="s">
        <v>204</v>
      </c>
      <c r="D29" s="44" t="s">
        <v>205</v>
      </c>
      <c r="E29" s="45">
        <v>1971</v>
      </c>
      <c r="F29" s="44" t="s">
        <v>6</v>
      </c>
      <c r="G29" s="7">
        <v>33</v>
      </c>
      <c r="H29" s="7">
        <v>4</v>
      </c>
      <c r="I29" s="24"/>
    </row>
    <row r="30" spans="1:9" x14ac:dyDescent="0.3">
      <c r="A30" s="7" t="s">
        <v>79</v>
      </c>
      <c r="B30" s="46">
        <v>29</v>
      </c>
      <c r="C30" s="23" t="s">
        <v>46</v>
      </c>
      <c r="D30" s="23" t="s">
        <v>206</v>
      </c>
      <c r="E30" s="46">
        <v>1999</v>
      </c>
      <c r="F30" s="23" t="s">
        <v>179</v>
      </c>
      <c r="G30" s="7">
        <v>33</v>
      </c>
      <c r="H30" s="7">
        <v>5</v>
      </c>
      <c r="I30" s="24"/>
    </row>
    <row r="31" spans="1:9" x14ac:dyDescent="0.3">
      <c r="A31" s="7" t="s">
        <v>105</v>
      </c>
      <c r="B31" s="43">
        <v>36</v>
      </c>
      <c r="C31" s="44" t="s">
        <v>207</v>
      </c>
      <c r="D31" s="44" t="s">
        <v>63</v>
      </c>
      <c r="E31" s="45">
        <v>1978</v>
      </c>
      <c r="F31" s="44" t="s">
        <v>64</v>
      </c>
      <c r="G31" s="7">
        <v>33</v>
      </c>
      <c r="H31" s="7">
        <v>28</v>
      </c>
      <c r="I31" s="24"/>
    </row>
    <row r="32" spans="1:9" x14ac:dyDescent="0.3">
      <c r="A32" s="7" t="s">
        <v>80</v>
      </c>
      <c r="B32" s="43">
        <v>21</v>
      </c>
      <c r="C32" s="44" t="s">
        <v>26</v>
      </c>
      <c r="D32" s="44" t="s">
        <v>25</v>
      </c>
      <c r="E32" s="45">
        <v>1970</v>
      </c>
      <c r="F32" s="44" t="s">
        <v>33</v>
      </c>
      <c r="G32" s="7">
        <v>33</v>
      </c>
      <c r="H32" s="7">
        <v>41</v>
      </c>
      <c r="I32" s="24"/>
    </row>
    <row r="33" spans="1:9" x14ac:dyDescent="0.3">
      <c r="A33" s="7" t="s">
        <v>81</v>
      </c>
      <c r="B33" s="46">
        <v>25</v>
      </c>
      <c r="C33" s="23" t="s">
        <v>66</v>
      </c>
      <c r="D33" s="23" t="s">
        <v>9</v>
      </c>
      <c r="E33" s="46">
        <v>1981</v>
      </c>
      <c r="F33" s="23" t="s">
        <v>172</v>
      </c>
      <c r="G33" s="7">
        <v>33</v>
      </c>
      <c r="H33" s="7">
        <v>47</v>
      </c>
      <c r="I33" s="24"/>
    </row>
    <row r="34" spans="1:9" x14ac:dyDescent="0.3">
      <c r="A34" s="7" t="s">
        <v>82</v>
      </c>
      <c r="B34" s="43">
        <v>4</v>
      </c>
      <c r="C34" s="44" t="s">
        <v>263</v>
      </c>
      <c r="D34" s="44" t="s">
        <v>28</v>
      </c>
      <c r="E34" s="45">
        <v>1962</v>
      </c>
      <c r="F34" s="44" t="s">
        <v>178</v>
      </c>
      <c r="G34" s="7">
        <v>34</v>
      </c>
      <c r="H34" s="7">
        <v>17</v>
      </c>
      <c r="I34" s="24"/>
    </row>
    <row r="35" spans="1:9" x14ac:dyDescent="0.3">
      <c r="A35" s="7" t="s">
        <v>106</v>
      </c>
      <c r="B35" s="47">
        <v>165</v>
      </c>
      <c r="C35" s="10" t="s">
        <v>208</v>
      </c>
      <c r="D35" s="10" t="s">
        <v>209</v>
      </c>
      <c r="E35" s="47">
        <v>1979</v>
      </c>
      <c r="F35" s="48" t="s">
        <v>6</v>
      </c>
      <c r="G35" s="7">
        <v>34</v>
      </c>
      <c r="H35" s="7">
        <v>25</v>
      </c>
      <c r="I35" s="24"/>
    </row>
    <row r="36" spans="1:9" x14ac:dyDescent="0.3">
      <c r="A36" s="7" t="s">
        <v>83</v>
      </c>
      <c r="B36" s="47">
        <v>179</v>
      </c>
      <c r="C36" s="10" t="s">
        <v>210</v>
      </c>
      <c r="D36" s="10" t="s">
        <v>57</v>
      </c>
      <c r="E36" s="47">
        <v>1965</v>
      </c>
      <c r="F36" s="48" t="s">
        <v>6</v>
      </c>
      <c r="G36" s="7">
        <v>34</v>
      </c>
      <c r="H36" s="7">
        <v>54</v>
      </c>
      <c r="I36" s="24"/>
    </row>
    <row r="37" spans="1:9" x14ac:dyDescent="0.3">
      <c r="A37" s="7" t="s">
        <v>84</v>
      </c>
      <c r="B37" s="47">
        <v>142</v>
      </c>
      <c r="C37" s="10" t="s">
        <v>5</v>
      </c>
      <c r="D37" s="10" t="s">
        <v>4</v>
      </c>
      <c r="E37" s="47">
        <v>1979</v>
      </c>
      <c r="F37" s="48" t="s">
        <v>6</v>
      </c>
      <c r="G37" s="7">
        <v>35</v>
      </c>
      <c r="H37" s="7">
        <v>6</v>
      </c>
      <c r="I37" s="24"/>
    </row>
    <row r="38" spans="1:9" x14ac:dyDescent="0.3">
      <c r="A38" s="7" t="s">
        <v>85</v>
      </c>
      <c r="B38" s="43">
        <v>23</v>
      </c>
      <c r="C38" s="44" t="s">
        <v>32</v>
      </c>
      <c r="D38" s="44" t="s">
        <v>25</v>
      </c>
      <c r="E38" s="45">
        <v>1964</v>
      </c>
      <c r="F38" s="44" t="s">
        <v>34</v>
      </c>
      <c r="G38" s="7">
        <v>35</v>
      </c>
      <c r="H38" s="7">
        <v>37</v>
      </c>
      <c r="I38" s="24"/>
    </row>
    <row r="39" spans="1:9" x14ac:dyDescent="0.3">
      <c r="A39" s="7" t="s">
        <v>86</v>
      </c>
      <c r="B39" s="43">
        <v>31</v>
      </c>
      <c r="C39" s="44" t="s">
        <v>211</v>
      </c>
      <c r="D39" s="44" t="s">
        <v>199</v>
      </c>
      <c r="E39" s="45">
        <v>1993</v>
      </c>
      <c r="F39" s="44" t="s">
        <v>180</v>
      </c>
      <c r="G39" s="7">
        <v>36</v>
      </c>
      <c r="H39" s="7">
        <v>19</v>
      </c>
      <c r="I39" s="24"/>
    </row>
    <row r="40" spans="1:9" x14ac:dyDescent="0.3">
      <c r="A40" s="7" t="s">
        <v>87</v>
      </c>
      <c r="B40" s="45">
        <v>6</v>
      </c>
      <c r="C40" s="44" t="s">
        <v>212</v>
      </c>
      <c r="D40" s="44" t="s">
        <v>213</v>
      </c>
      <c r="E40" s="45">
        <v>1971</v>
      </c>
      <c r="F40" s="44" t="s">
        <v>10</v>
      </c>
      <c r="G40" s="7">
        <v>36</v>
      </c>
      <c r="H40" s="7">
        <v>32</v>
      </c>
      <c r="I40" s="24"/>
    </row>
    <row r="41" spans="1:9" x14ac:dyDescent="0.3">
      <c r="A41" s="7" t="s">
        <v>88</v>
      </c>
      <c r="B41" s="47">
        <v>182</v>
      </c>
      <c r="C41" s="10" t="s">
        <v>214</v>
      </c>
      <c r="D41" s="10" t="s">
        <v>39</v>
      </c>
      <c r="E41" s="47">
        <v>1961</v>
      </c>
      <c r="F41" s="48" t="s">
        <v>6</v>
      </c>
      <c r="G41" s="7">
        <v>36</v>
      </c>
      <c r="H41" s="7">
        <v>45</v>
      </c>
      <c r="I41" s="24"/>
    </row>
    <row r="42" spans="1:9" x14ac:dyDescent="0.3">
      <c r="A42" s="7" t="s">
        <v>89</v>
      </c>
      <c r="B42" s="46">
        <v>19</v>
      </c>
      <c r="C42" s="23" t="s">
        <v>215</v>
      </c>
      <c r="D42" s="23" t="s">
        <v>216</v>
      </c>
      <c r="E42" s="46">
        <v>1978</v>
      </c>
      <c r="F42" s="23" t="s">
        <v>172</v>
      </c>
      <c r="G42" s="7">
        <v>37</v>
      </c>
      <c r="H42" s="7">
        <v>20</v>
      </c>
      <c r="I42" s="24"/>
    </row>
    <row r="43" spans="1:9" x14ac:dyDescent="0.3">
      <c r="A43" s="7" t="s">
        <v>90</v>
      </c>
      <c r="B43" s="47">
        <v>167</v>
      </c>
      <c r="C43" s="10" t="s">
        <v>217</v>
      </c>
      <c r="D43" s="10" t="s">
        <v>16</v>
      </c>
      <c r="E43" s="47">
        <v>1983</v>
      </c>
      <c r="F43" s="48" t="s">
        <v>6</v>
      </c>
      <c r="G43" s="7">
        <v>37</v>
      </c>
      <c r="H43" s="7">
        <v>42</v>
      </c>
      <c r="I43" s="24"/>
    </row>
    <row r="44" spans="1:9" x14ac:dyDescent="0.3">
      <c r="A44" s="7" t="s">
        <v>91</v>
      </c>
      <c r="B44" s="46">
        <v>32</v>
      </c>
      <c r="C44" s="23" t="s">
        <v>218</v>
      </c>
      <c r="D44" s="23" t="s">
        <v>206</v>
      </c>
      <c r="E44" s="46">
        <v>1973</v>
      </c>
      <c r="F44" s="23" t="s">
        <v>181</v>
      </c>
      <c r="G44" s="7">
        <v>37</v>
      </c>
      <c r="H44" s="7">
        <v>51</v>
      </c>
      <c r="I44" s="24"/>
    </row>
    <row r="45" spans="1:9" x14ac:dyDescent="0.3">
      <c r="A45" s="7" t="s">
        <v>92</v>
      </c>
      <c r="B45" s="47">
        <v>177</v>
      </c>
      <c r="C45" s="10" t="s">
        <v>5</v>
      </c>
      <c r="D45" s="10" t="s">
        <v>219</v>
      </c>
      <c r="E45" s="47">
        <v>2007</v>
      </c>
      <c r="F45" s="48" t="s">
        <v>6</v>
      </c>
      <c r="G45" s="7">
        <v>37</v>
      </c>
      <c r="H45" s="7">
        <v>59</v>
      </c>
      <c r="I45" s="24"/>
    </row>
    <row r="46" spans="1:9" x14ac:dyDescent="0.3">
      <c r="A46" s="7" t="s">
        <v>93</v>
      </c>
      <c r="B46" s="46">
        <v>30</v>
      </c>
      <c r="C46" s="23" t="s">
        <v>46</v>
      </c>
      <c r="D46" s="23" t="s">
        <v>16</v>
      </c>
      <c r="E46" s="46">
        <v>1962</v>
      </c>
      <c r="F46" s="23" t="s">
        <v>179</v>
      </c>
      <c r="G46" s="7">
        <v>38</v>
      </c>
      <c r="H46" s="7">
        <v>5</v>
      </c>
      <c r="I46" s="24"/>
    </row>
    <row r="47" spans="1:9" x14ac:dyDescent="0.3">
      <c r="A47" s="7" t="s">
        <v>94</v>
      </c>
      <c r="B47" s="47">
        <v>128</v>
      </c>
      <c r="C47" s="10" t="s">
        <v>220</v>
      </c>
      <c r="D47" s="10" t="s">
        <v>25</v>
      </c>
      <c r="E47" s="47">
        <v>1965</v>
      </c>
      <c r="F47" s="48" t="s">
        <v>6</v>
      </c>
      <c r="G47" s="7">
        <v>38</v>
      </c>
      <c r="H47" s="7">
        <v>15</v>
      </c>
      <c r="I47" s="24"/>
    </row>
    <row r="48" spans="1:9" x14ac:dyDescent="0.3">
      <c r="A48" s="7" t="s">
        <v>95</v>
      </c>
      <c r="B48" s="46">
        <v>26</v>
      </c>
      <c r="C48" s="23" t="s">
        <v>66</v>
      </c>
      <c r="D48" s="23" t="s">
        <v>28</v>
      </c>
      <c r="E48" s="46">
        <v>2016</v>
      </c>
      <c r="F48" s="23" t="s">
        <v>182</v>
      </c>
      <c r="G48" s="7">
        <v>38</v>
      </c>
      <c r="H48" s="7">
        <v>16</v>
      </c>
      <c r="I48" s="24"/>
    </row>
    <row r="49" spans="1:9" x14ac:dyDescent="0.3">
      <c r="A49" s="7" t="s">
        <v>96</v>
      </c>
      <c r="B49" s="46">
        <v>16</v>
      </c>
      <c r="C49" s="23" t="s">
        <v>13</v>
      </c>
      <c r="D49" s="23" t="s">
        <v>12</v>
      </c>
      <c r="E49" s="46">
        <v>1968</v>
      </c>
      <c r="F49" s="23" t="s">
        <v>183</v>
      </c>
      <c r="G49" s="7">
        <v>38</v>
      </c>
      <c r="H49" s="7">
        <v>25</v>
      </c>
      <c r="I49" s="24"/>
    </row>
    <row r="50" spans="1:9" x14ac:dyDescent="0.3">
      <c r="A50" s="7" t="s">
        <v>107</v>
      </c>
      <c r="B50" s="46">
        <v>17</v>
      </c>
      <c r="C50" s="23" t="s">
        <v>65</v>
      </c>
      <c r="D50" s="23" t="s">
        <v>35</v>
      </c>
      <c r="E50" s="46">
        <v>1963</v>
      </c>
      <c r="F50" s="23" t="s">
        <v>182</v>
      </c>
      <c r="G50" s="7">
        <v>38</v>
      </c>
      <c r="H50" s="7">
        <v>26</v>
      </c>
      <c r="I50" s="24"/>
    </row>
    <row r="51" spans="1:9" x14ac:dyDescent="0.3">
      <c r="A51" s="7" t="s">
        <v>108</v>
      </c>
      <c r="B51" s="45">
        <v>184</v>
      </c>
      <c r="C51" s="44" t="s">
        <v>43</v>
      </c>
      <c r="D51" s="44" t="s">
        <v>42</v>
      </c>
      <c r="E51" s="45">
        <v>1959</v>
      </c>
      <c r="F51" s="44" t="s">
        <v>6</v>
      </c>
      <c r="G51" s="7">
        <v>38</v>
      </c>
      <c r="H51" s="7">
        <v>38</v>
      </c>
      <c r="I51" s="24"/>
    </row>
    <row r="52" spans="1:9" x14ac:dyDescent="0.3">
      <c r="A52" s="7" t="s">
        <v>109</v>
      </c>
      <c r="B52" s="46">
        <v>28</v>
      </c>
      <c r="C52" s="23" t="s">
        <v>221</v>
      </c>
      <c r="D52" s="23" t="s">
        <v>25</v>
      </c>
      <c r="E52" s="46">
        <v>1963</v>
      </c>
      <c r="F52" s="23" t="s">
        <v>184</v>
      </c>
      <c r="G52" s="7">
        <v>39</v>
      </c>
      <c r="H52" s="7">
        <v>7</v>
      </c>
      <c r="I52" s="24"/>
    </row>
    <row r="53" spans="1:9" x14ac:dyDescent="0.3">
      <c r="A53" s="7" t="s">
        <v>110</v>
      </c>
      <c r="B53" s="46">
        <v>20</v>
      </c>
      <c r="C53" s="23" t="s">
        <v>222</v>
      </c>
      <c r="D53" s="23" t="s">
        <v>223</v>
      </c>
      <c r="E53" s="46">
        <v>1971</v>
      </c>
      <c r="F53" s="23" t="s">
        <v>172</v>
      </c>
      <c r="G53" s="7">
        <v>39</v>
      </c>
      <c r="H53" s="7">
        <v>16</v>
      </c>
      <c r="I53" s="24"/>
    </row>
    <row r="54" spans="1:9" x14ac:dyDescent="0.3">
      <c r="A54" s="7" t="s">
        <v>111</v>
      </c>
      <c r="B54" s="45">
        <v>185</v>
      </c>
      <c r="C54" s="44" t="s">
        <v>224</v>
      </c>
      <c r="D54" s="44" t="s">
        <v>15</v>
      </c>
      <c r="E54" s="45">
        <v>1991</v>
      </c>
      <c r="F54" s="44" t="s">
        <v>6</v>
      </c>
      <c r="G54" s="7">
        <v>39</v>
      </c>
      <c r="H54" s="7">
        <v>20</v>
      </c>
      <c r="I54" s="24"/>
    </row>
    <row r="55" spans="1:9" x14ac:dyDescent="0.3">
      <c r="A55" s="7" t="s">
        <v>112</v>
      </c>
      <c r="B55" s="45">
        <v>115</v>
      </c>
      <c r="C55" s="44" t="s">
        <v>30</v>
      </c>
      <c r="D55" s="44" t="s">
        <v>29</v>
      </c>
      <c r="E55" s="45">
        <v>1957</v>
      </c>
      <c r="F55" s="44" t="s">
        <v>8</v>
      </c>
      <c r="G55" s="7">
        <v>39</v>
      </c>
      <c r="H55" s="7">
        <v>25</v>
      </c>
      <c r="I55" s="24"/>
    </row>
    <row r="56" spans="1:9" x14ac:dyDescent="0.3">
      <c r="A56" s="7" t="s">
        <v>113</v>
      </c>
      <c r="B56" s="43">
        <v>22</v>
      </c>
      <c r="C56" s="44" t="s">
        <v>32</v>
      </c>
      <c r="D56" s="44" t="s">
        <v>31</v>
      </c>
      <c r="E56" s="45">
        <v>1962</v>
      </c>
      <c r="F56" s="44" t="s">
        <v>33</v>
      </c>
      <c r="G56" s="7">
        <v>39</v>
      </c>
      <c r="H56" s="7">
        <v>29</v>
      </c>
      <c r="I56" s="24"/>
    </row>
    <row r="57" spans="1:9" x14ac:dyDescent="0.3">
      <c r="A57" s="7" t="s">
        <v>114</v>
      </c>
      <c r="B57" s="49">
        <v>15</v>
      </c>
      <c r="C57" s="11" t="s">
        <v>225</v>
      </c>
      <c r="D57" s="11" t="s">
        <v>58</v>
      </c>
      <c r="E57" s="50">
        <v>1960</v>
      </c>
      <c r="F57" s="48" t="s">
        <v>6</v>
      </c>
      <c r="G57" s="7">
        <v>40</v>
      </c>
      <c r="H57" s="7">
        <v>10</v>
      </c>
      <c r="I57" s="24"/>
    </row>
    <row r="58" spans="1:9" x14ac:dyDescent="0.3">
      <c r="A58" s="7" t="s">
        <v>115</v>
      </c>
      <c r="B58" s="45">
        <v>201</v>
      </c>
      <c r="C58" s="44" t="s">
        <v>45</v>
      </c>
      <c r="D58" s="44" t="s">
        <v>44</v>
      </c>
      <c r="E58" s="45">
        <v>1973</v>
      </c>
      <c r="F58" s="44" t="s">
        <v>6</v>
      </c>
      <c r="G58" s="7">
        <v>40</v>
      </c>
      <c r="H58" s="7">
        <v>14</v>
      </c>
      <c r="I58" s="24"/>
    </row>
    <row r="59" spans="1:9" x14ac:dyDescent="0.3">
      <c r="A59" s="7" t="s">
        <v>116</v>
      </c>
      <c r="B59" s="47">
        <v>112</v>
      </c>
      <c r="C59" s="10" t="s">
        <v>226</v>
      </c>
      <c r="D59" s="10" t="s">
        <v>29</v>
      </c>
      <c r="E59" s="47">
        <v>1955</v>
      </c>
      <c r="F59" s="48" t="s">
        <v>6</v>
      </c>
      <c r="G59" s="7">
        <v>40</v>
      </c>
      <c r="H59" s="7">
        <v>38</v>
      </c>
      <c r="I59" s="24"/>
    </row>
    <row r="60" spans="1:9" x14ac:dyDescent="0.3">
      <c r="A60" s="7" t="s">
        <v>117</v>
      </c>
      <c r="B60" s="45">
        <v>126</v>
      </c>
      <c r="C60" s="44" t="s">
        <v>24</v>
      </c>
      <c r="D60" s="44" t="s">
        <v>23</v>
      </c>
      <c r="E60" s="45">
        <v>1972</v>
      </c>
      <c r="F60" s="44" t="s">
        <v>6</v>
      </c>
      <c r="G60" s="7">
        <v>40</v>
      </c>
      <c r="H60" s="7">
        <v>52</v>
      </c>
      <c r="I60" s="24"/>
    </row>
    <row r="61" spans="1:9" x14ac:dyDescent="0.3">
      <c r="A61" s="7" t="s">
        <v>118</v>
      </c>
      <c r="B61" s="47">
        <v>150</v>
      </c>
      <c r="C61" s="10" t="s">
        <v>41</v>
      </c>
      <c r="D61" s="10" t="s">
        <v>23</v>
      </c>
      <c r="E61" s="47">
        <v>1956</v>
      </c>
      <c r="F61" s="48" t="s">
        <v>6</v>
      </c>
      <c r="G61" s="7">
        <v>40</v>
      </c>
      <c r="H61" s="7">
        <v>54</v>
      </c>
      <c r="I61" s="24"/>
    </row>
    <row r="62" spans="1:9" x14ac:dyDescent="0.3">
      <c r="A62" s="7" t="s">
        <v>119</v>
      </c>
      <c r="B62" s="47">
        <v>24</v>
      </c>
      <c r="C62" s="10" t="s">
        <v>227</v>
      </c>
      <c r="D62" s="10" t="s">
        <v>52</v>
      </c>
      <c r="E62" s="47">
        <v>1962</v>
      </c>
      <c r="F62" s="48" t="s">
        <v>6</v>
      </c>
      <c r="G62" s="7">
        <v>41</v>
      </c>
      <c r="H62" s="7">
        <v>8</v>
      </c>
      <c r="I62" s="24"/>
    </row>
    <row r="63" spans="1:9" x14ac:dyDescent="0.3">
      <c r="A63" s="7" t="s">
        <v>120</v>
      </c>
      <c r="B63" s="47">
        <v>186</v>
      </c>
      <c r="C63" s="10" t="s">
        <v>228</v>
      </c>
      <c r="D63" s="10" t="s">
        <v>14</v>
      </c>
      <c r="E63" s="47">
        <v>1952</v>
      </c>
      <c r="F63" s="48" t="s">
        <v>6</v>
      </c>
      <c r="G63" s="7">
        <v>41</v>
      </c>
      <c r="H63" s="7">
        <v>16</v>
      </c>
      <c r="I63" s="24"/>
    </row>
    <row r="64" spans="1:9" x14ac:dyDescent="0.3">
      <c r="A64" s="7" t="s">
        <v>121</v>
      </c>
      <c r="B64" s="49">
        <v>213</v>
      </c>
      <c r="C64" s="11" t="s">
        <v>38</v>
      </c>
      <c r="D64" s="11" t="s">
        <v>37</v>
      </c>
      <c r="E64" s="50">
        <v>1962</v>
      </c>
      <c r="F64" s="48" t="s">
        <v>6</v>
      </c>
      <c r="G64" s="7">
        <v>41</v>
      </c>
      <c r="H64" s="7">
        <v>31</v>
      </c>
      <c r="I64" s="24"/>
    </row>
    <row r="65" spans="1:9" x14ac:dyDescent="0.3">
      <c r="A65" s="7" t="s">
        <v>122</v>
      </c>
      <c r="B65" s="46">
        <v>9</v>
      </c>
      <c r="C65" s="23" t="s">
        <v>61</v>
      </c>
      <c r="D65" s="23" t="s">
        <v>9</v>
      </c>
      <c r="E65" s="46">
        <v>1951</v>
      </c>
      <c r="F65" s="23" t="s">
        <v>33</v>
      </c>
      <c r="G65" s="7">
        <v>42</v>
      </c>
      <c r="H65" s="7">
        <v>8</v>
      </c>
      <c r="I65" s="24"/>
    </row>
    <row r="66" spans="1:9" x14ac:dyDescent="0.3">
      <c r="A66" s="7" t="s">
        <v>123</v>
      </c>
      <c r="B66" s="45">
        <v>149</v>
      </c>
      <c r="C66" s="44" t="s">
        <v>229</v>
      </c>
      <c r="D66" s="44" t="s">
        <v>14</v>
      </c>
      <c r="E66" s="45">
        <v>1957</v>
      </c>
      <c r="F66" s="44" t="s">
        <v>10</v>
      </c>
      <c r="G66" s="7">
        <v>42</v>
      </c>
      <c r="H66" s="7">
        <v>25</v>
      </c>
      <c r="I66" s="24"/>
    </row>
    <row r="67" spans="1:9" x14ac:dyDescent="0.3">
      <c r="A67" s="7" t="s">
        <v>124</v>
      </c>
      <c r="B67" s="45">
        <v>220</v>
      </c>
      <c r="C67" s="44" t="s">
        <v>230</v>
      </c>
      <c r="D67" s="44" t="s">
        <v>203</v>
      </c>
      <c r="E67" s="45">
        <v>1973</v>
      </c>
      <c r="F67" s="44" t="s">
        <v>6</v>
      </c>
      <c r="G67" s="7">
        <v>42</v>
      </c>
      <c r="H67" s="7">
        <v>30</v>
      </c>
      <c r="I67" s="24"/>
    </row>
    <row r="68" spans="1:9" x14ac:dyDescent="0.3">
      <c r="A68" s="7" t="s">
        <v>125</v>
      </c>
      <c r="B68" s="46">
        <v>13</v>
      </c>
      <c r="C68" s="23" t="s">
        <v>231</v>
      </c>
      <c r="D68" s="23" t="s">
        <v>232</v>
      </c>
      <c r="E68" s="46">
        <v>1974</v>
      </c>
      <c r="F68" s="23" t="s">
        <v>11</v>
      </c>
      <c r="G68" s="7">
        <v>43</v>
      </c>
      <c r="H68" s="7">
        <v>10</v>
      </c>
      <c r="I68" s="24"/>
    </row>
    <row r="69" spans="1:9" x14ac:dyDescent="0.3">
      <c r="A69" s="7" t="s">
        <v>126</v>
      </c>
      <c r="B69" s="45">
        <v>132</v>
      </c>
      <c r="C69" s="44" t="s">
        <v>233</v>
      </c>
      <c r="D69" s="44" t="s">
        <v>53</v>
      </c>
      <c r="E69" s="45">
        <v>1947</v>
      </c>
      <c r="F69" s="44" t="s">
        <v>8</v>
      </c>
      <c r="G69" s="7">
        <v>43</v>
      </c>
      <c r="H69" s="7">
        <v>35</v>
      </c>
      <c r="I69" s="24"/>
    </row>
    <row r="70" spans="1:9" x14ac:dyDescent="0.3">
      <c r="A70" s="7" t="s">
        <v>127</v>
      </c>
      <c r="B70" s="46">
        <v>7</v>
      </c>
      <c r="C70" s="23" t="s">
        <v>234</v>
      </c>
      <c r="D70" s="23" t="s">
        <v>62</v>
      </c>
      <c r="E70" s="46">
        <v>1978</v>
      </c>
      <c r="F70" s="23" t="s">
        <v>185</v>
      </c>
      <c r="G70" s="7">
        <v>44</v>
      </c>
      <c r="H70" s="7">
        <v>35</v>
      </c>
      <c r="I70" s="24"/>
    </row>
    <row r="71" spans="1:9" x14ac:dyDescent="0.3">
      <c r="A71" s="7" t="s">
        <v>128</v>
      </c>
      <c r="B71" s="49">
        <v>215</v>
      </c>
      <c r="C71" s="11" t="s">
        <v>235</v>
      </c>
      <c r="D71" s="11" t="s">
        <v>236</v>
      </c>
      <c r="E71" s="50">
        <v>1960</v>
      </c>
      <c r="F71" s="48" t="s">
        <v>6</v>
      </c>
      <c r="G71" s="7">
        <v>45</v>
      </c>
      <c r="H71" s="7">
        <v>32</v>
      </c>
      <c r="I71" s="24"/>
    </row>
    <row r="72" spans="1:9" x14ac:dyDescent="0.3">
      <c r="A72" s="7" t="s">
        <v>129</v>
      </c>
      <c r="B72" s="46">
        <v>12</v>
      </c>
      <c r="C72" s="23" t="s">
        <v>237</v>
      </c>
      <c r="D72" s="23" t="s">
        <v>27</v>
      </c>
      <c r="E72" s="46">
        <v>1983</v>
      </c>
      <c r="F72" s="23" t="s">
        <v>11</v>
      </c>
      <c r="G72" s="7">
        <v>46</v>
      </c>
      <c r="H72" s="7">
        <v>19</v>
      </c>
      <c r="I72" s="24"/>
    </row>
    <row r="73" spans="1:9" x14ac:dyDescent="0.3">
      <c r="A73" s="7" t="s">
        <v>130</v>
      </c>
      <c r="B73" s="43">
        <v>33</v>
      </c>
      <c r="C73" s="44" t="s">
        <v>238</v>
      </c>
      <c r="D73" s="44" t="s">
        <v>19</v>
      </c>
      <c r="E73" s="45">
        <v>1992</v>
      </c>
      <c r="F73" s="44" t="s">
        <v>186</v>
      </c>
      <c r="G73" s="7">
        <v>49</v>
      </c>
      <c r="H73" s="7">
        <v>17</v>
      </c>
      <c r="I73" s="24"/>
    </row>
    <row r="74" spans="1:9" x14ac:dyDescent="0.3">
      <c r="A74" s="7" t="s">
        <v>131</v>
      </c>
      <c r="B74" s="43">
        <v>34</v>
      </c>
      <c r="C74" s="44" t="s">
        <v>239</v>
      </c>
      <c r="D74" s="44" t="s">
        <v>28</v>
      </c>
      <c r="E74" s="45">
        <v>2008</v>
      </c>
      <c r="F74" s="44" t="s">
        <v>186</v>
      </c>
      <c r="G74" s="7">
        <v>49</v>
      </c>
      <c r="H74" s="7">
        <v>17</v>
      </c>
      <c r="I74" s="24"/>
    </row>
    <row r="75" spans="1:9" x14ac:dyDescent="0.3">
      <c r="A75" s="7" t="s">
        <v>251</v>
      </c>
      <c r="B75" s="43">
        <v>35</v>
      </c>
      <c r="C75" s="44" t="s">
        <v>239</v>
      </c>
      <c r="D75" s="44" t="s">
        <v>240</v>
      </c>
      <c r="E75" s="45">
        <v>2008</v>
      </c>
      <c r="F75" s="44" t="s">
        <v>186</v>
      </c>
      <c r="G75" s="7">
        <v>49</v>
      </c>
      <c r="H75" s="7">
        <v>17</v>
      </c>
      <c r="I75" s="24"/>
    </row>
    <row r="76" spans="1:9" x14ac:dyDescent="0.3">
      <c r="A76" s="7" t="s">
        <v>252</v>
      </c>
      <c r="B76" s="45">
        <v>136</v>
      </c>
      <c r="C76" s="44" t="s">
        <v>40</v>
      </c>
      <c r="D76" s="44" t="s">
        <v>39</v>
      </c>
      <c r="E76" s="45">
        <v>1950</v>
      </c>
      <c r="F76" s="44" t="s">
        <v>6</v>
      </c>
      <c r="G76" s="7">
        <v>49</v>
      </c>
      <c r="H76" s="7">
        <v>23</v>
      </c>
      <c r="I76" s="24"/>
    </row>
    <row r="77" spans="1:9" x14ac:dyDescent="0.3">
      <c r="A77" s="7" t="s">
        <v>253</v>
      </c>
      <c r="B77" s="45">
        <v>205</v>
      </c>
      <c r="C77" s="44" t="s">
        <v>18</v>
      </c>
      <c r="D77" s="44" t="s">
        <v>17</v>
      </c>
      <c r="E77" s="45">
        <v>1952</v>
      </c>
      <c r="F77" s="44" t="s">
        <v>6</v>
      </c>
      <c r="G77" s="7">
        <v>51</v>
      </c>
      <c r="H77" s="7">
        <v>17</v>
      </c>
      <c r="I77" s="24"/>
    </row>
    <row r="78" spans="1:9" x14ac:dyDescent="0.3">
      <c r="A78" s="7" t="s">
        <v>254</v>
      </c>
      <c r="B78" s="45">
        <v>158</v>
      </c>
      <c r="C78" s="44" t="s">
        <v>7</v>
      </c>
      <c r="D78" s="44" t="s">
        <v>4</v>
      </c>
      <c r="E78" s="45">
        <v>1970</v>
      </c>
      <c r="F78" s="44" t="s">
        <v>8</v>
      </c>
      <c r="G78" s="7">
        <v>52</v>
      </c>
      <c r="H78" s="7">
        <v>42</v>
      </c>
      <c r="I78" s="24"/>
    </row>
    <row r="79" spans="1:9" x14ac:dyDescent="0.3">
      <c r="A79" s="7" t="s">
        <v>255</v>
      </c>
      <c r="B79" s="46">
        <v>8</v>
      </c>
      <c r="C79" s="23" t="s">
        <v>241</v>
      </c>
      <c r="D79" s="23" t="s">
        <v>28</v>
      </c>
      <c r="E79" s="46">
        <v>2011</v>
      </c>
      <c r="F79" s="23" t="s">
        <v>185</v>
      </c>
      <c r="G79" s="7">
        <v>54</v>
      </c>
      <c r="H79" s="7">
        <v>10</v>
      </c>
      <c r="I79" s="24"/>
    </row>
    <row r="80" spans="1:9" x14ac:dyDescent="0.3">
      <c r="A80" s="7" t="s">
        <v>256</v>
      </c>
      <c r="B80" s="49">
        <v>222</v>
      </c>
      <c r="C80" s="11" t="s">
        <v>242</v>
      </c>
      <c r="D80" s="11" t="s">
        <v>59</v>
      </c>
      <c r="E80" s="50">
        <v>1945</v>
      </c>
      <c r="F80" s="48" t="s">
        <v>6</v>
      </c>
      <c r="G80" s="7">
        <v>55</v>
      </c>
      <c r="H80" s="7">
        <v>59</v>
      </c>
      <c r="I80" s="24"/>
    </row>
    <row r="81" spans="1:9" x14ac:dyDescent="0.3">
      <c r="A81" s="7" t="s">
        <v>257</v>
      </c>
      <c r="B81" s="47">
        <v>114</v>
      </c>
      <c r="C81" s="10" t="s">
        <v>243</v>
      </c>
      <c r="D81" s="10" t="s">
        <v>51</v>
      </c>
      <c r="E81" s="47">
        <v>1958</v>
      </c>
      <c r="F81" s="48" t="s">
        <v>6</v>
      </c>
      <c r="G81" s="7">
        <v>60</v>
      </c>
      <c r="H81" s="7">
        <v>42</v>
      </c>
      <c r="I81" s="24"/>
    </row>
    <row r="82" spans="1:9" x14ac:dyDescent="0.3">
      <c r="A82" s="7" t="s">
        <v>258</v>
      </c>
      <c r="B82" s="46">
        <v>1</v>
      </c>
      <c r="C82" s="23" t="s">
        <v>244</v>
      </c>
      <c r="D82" s="23" t="s">
        <v>23</v>
      </c>
      <c r="E82" s="46">
        <v>1937</v>
      </c>
      <c r="F82" s="23" t="s">
        <v>33</v>
      </c>
      <c r="G82" s="7">
        <v>65</v>
      </c>
      <c r="H82" s="7">
        <v>44</v>
      </c>
      <c r="I82" s="24"/>
    </row>
    <row r="83" spans="1:9" x14ac:dyDescent="0.3">
      <c r="A83" s="7" t="s">
        <v>259</v>
      </c>
      <c r="B83" s="45">
        <v>106</v>
      </c>
      <c r="C83" s="44" t="s">
        <v>7</v>
      </c>
      <c r="D83" s="44" t="s">
        <v>9</v>
      </c>
      <c r="E83" s="45">
        <v>1946</v>
      </c>
      <c r="F83" s="44" t="s">
        <v>8</v>
      </c>
      <c r="G83" s="7">
        <v>66</v>
      </c>
      <c r="H83" s="7">
        <v>53</v>
      </c>
      <c r="I83" s="24"/>
    </row>
    <row r="84" spans="1:9" x14ac:dyDescent="0.3">
      <c r="A84" s="7" t="s">
        <v>260</v>
      </c>
      <c r="B84" s="45">
        <v>214</v>
      </c>
      <c r="C84" s="44" t="s">
        <v>36</v>
      </c>
      <c r="D84" s="44" t="s">
        <v>27</v>
      </c>
      <c r="E84" s="45">
        <v>1955</v>
      </c>
      <c r="F84" s="44" t="s">
        <v>10</v>
      </c>
      <c r="G84" s="7">
        <v>72</v>
      </c>
      <c r="H84" s="7">
        <v>33</v>
      </c>
      <c r="I84" s="24"/>
    </row>
    <row r="85" spans="1:9" x14ac:dyDescent="0.3">
      <c r="A85" s="7" t="s">
        <v>261</v>
      </c>
      <c r="B85" s="47">
        <v>169</v>
      </c>
      <c r="C85" s="10" t="s">
        <v>245</v>
      </c>
      <c r="D85" s="10" t="s">
        <v>54</v>
      </c>
      <c r="E85" s="47">
        <v>1951</v>
      </c>
      <c r="F85" s="48" t="s">
        <v>6</v>
      </c>
      <c r="G85" s="7">
        <v>101</v>
      </c>
      <c r="H85" s="7">
        <v>20</v>
      </c>
      <c r="I85" s="24"/>
    </row>
    <row r="86" spans="1:9" x14ac:dyDescent="0.3">
      <c r="A86" s="7"/>
      <c r="B86" s="45">
        <v>176</v>
      </c>
      <c r="C86" s="44" t="s">
        <v>246</v>
      </c>
      <c r="D86" s="44" t="s">
        <v>247</v>
      </c>
      <c r="E86" s="45">
        <v>1964</v>
      </c>
      <c r="F86" s="44" t="s">
        <v>6</v>
      </c>
      <c r="G86" s="7" t="s">
        <v>187</v>
      </c>
      <c r="H86" s="7"/>
      <c r="I86" s="24"/>
    </row>
    <row r="87" spans="1:9" x14ac:dyDescent="0.3">
      <c r="A87" s="7"/>
      <c r="B87" s="45"/>
      <c r="C87" s="44"/>
      <c r="D87" s="44"/>
      <c r="E87" s="45"/>
      <c r="F87" s="44"/>
      <c r="G87" s="7"/>
      <c r="H87" s="7"/>
      <c r="I87" s="24"/>
    </row>
    <row r="88" spans="1:9" x14ac:dyDescent="0.3">
      <c r="A88" s="51" t="s">
        <v>262</v>
      </c>
      <c r="B88" s="52">
        <v>39</v>
      </c>
      <c r="C88" s="53" t="s">
        <v>248</v>
      </c>
      <c r="D88" s="53" t="s">
        <v>249</v>
      </c>
      <c r="E88" s="52">
        <v>2014</v>
      </c>
      <c r="F88" s="53" t="s">
        <v>172</v>
      </c>
      <c r="G88" s="7">
        <v>22</v>
      </c>
      <c r="H88" s="7">
        <v>40</v>
      </c>
      <c r="I88" s="24"/>
    </row>
    <row r="89" spans="1:9" x14ac:dyDescent="0.3">
      <c r="A89" s="7" t="s">
        <v>262</v>
      </c>
      <c r="B89" s="46">
        <v>40</v>
      </c>
      <c r="C89" s="23" t="s">
        <v>250</v>
      </c>
      <c r="D89" s="23" t="s">
        <v>9</v>
      </c>
      <c r="E89" s="46">
        <v>2014</v>
      </c>
      <c r="F89" s="23" t="s">
        <v>172</v>
      </c>
      <c r="G89" s="7">
        <v>22</v>
      </c>
      <c r="H89" s="7">
        <v>40</v>
      </c>
      <c r="I89" s="24"/>
    </row>
    <row r="90" spans="1:9" x14ac:dyDescent="0.3">
      <c r="B90" s="27" t="s">
        <v>149</v>
      </c>
      <c r="C90" s="24"/>
      <c r="D90" s="24"/>
      <c r="E90" s="27"/>
      <c r="F90" s="24"/>
      <c r="I90" s="24"/>
    </row>
    <row r="91" spans="1:9" x14ac:dyDescent="0.3">
      <c r="B91" s="27"/>
      <c r="C91" s="24"/>
      <c r="D91" s="24"/>
      <c r="E91" s="27"/>
      <c r="F91" s="24"/>
      <c r="G91" s="24"/>
      <c r="H91" s="24"/>
      <c r="I91" s="24"/>
    </row>
    <row r="92" spans="1:9" ht="14.4" x14ac:dyDescent="0.3">
      <c r="A92"/>
      <c r="B92"/>
      <c r="C92"/>
      <c r="D92"/>
      <c r="E92"/>
      <c r="F92"/>
      <c r="G92"/>
      <c r="H92"/>
      <c r="I92" s="24"/>
    </row>
    <row r="93" spans="1:9" ht="14.4" x14ac:dyDescent="0.3">
      <c r="A93" s="36" t="s">
        <v>155</v>
      </c>
      <c r="B93"/>
      <c r="C93"/>
      <c r="D93"/>
      <c r="E93"/>
      <c r="F93"/>
      <c r="G93"/>
      <c r="H93"/>
      <c r="I93" s="24"/>
    </row>
    <row r="94" spans="1:9" ht="14.4" x14ac:dyDescent="0.3">
      <c r="A94" s="36"/>
      <c r="B94"/>
      <c r="C94"/>
      <c r="D94"/>
      <c r="E94"/>
      <c r="F94"/>
      <c r="G94"/>
      <c r="H94"/>
      <c r="I94" s="24"/>
    </row>
    <row r="95" spans="1:9" ht="14.4" x14ac:dyDescent="0.3">
      <c r="A95" s="36"/>
      <c r="B95"/>
      <c r="C95"/>
      <c r="D95"/>
      <c r="E95"/>
      <c r="F95"/>
      <c r="G95"/>
      <c r="H95"/>
      <c r="I95" s="24"/>
    </row>
    <row r="96" spans="1:9" ht="14.4" x14ac:dyDescent="0.3">
      <c r="A96" s="36" t="s">
        <v>162</v>
      </c>
      <c r="B96"/>
      <c r="C96"/>
      <c r="D96"/>
      <c r="E96"/>
      <c r="F96"/>
      <c r="G96"/>
      <c r="H96"/>
      <c r="I96" s="24"/>
    </row>
    <row r="97" spans="1:9" ht="14.4" x14ac:dyDescent="0.3">
      <c r="A97" s="36"/>
      <c r="B97"/>
      <c r="C97"/>
      <c r="D97"/>
      <c r="E97"/>
      <c r="F97"/>
      <c r="G97"/>
      <c r="H97"/>
      <c r="I97" s="24"/>
    </row>
    <row r="98" spans="1:9" ht="14.4" x14ac:dyDescent="0.3">
      <c r="A98" s="35" t="s">
        <v>264</v>
      </c>
      <c r="B98"/>
      <c r="C98"/>
      <c r="D98"/>
      <c r="E98"/>
      <c r="F98"/>
      <c r="G98"/>
      <c r="H98"/>
      <c r="I98" s="24"/>
    </row>
    <row r="99" spans="1:9" ht="14.4" x14ac:dyDescent="0.3">
      <c r="A99" s="35" t="s">
        <v>156</v>
      </c>
      <c r="B99"/>
      <c r="C99"/>
      <c r="D99"/>
      <c r="E99"/>
      <c r="F99"/>
      <c r="G99"/>
      <c r="H99"/>
      <c r="I99" s="24"/>
    </row>
    <row r="100" spans="1:9" ht="14.4" x14ac:dyDescent="0.3">
      <c r="A100" s="35" t="s">
        <v>157</v>
      </c>
      <c r="B100"/>
      <c r="C100"/>
      <c r="D100"/>
      <c r="E100"/>
      <c r="F100"/>
      <c r="G100"/>
      <c r="H100"/>
      <c r="I100" s="24"/>
    </row>
    <row r="101" spans="1:9" ht="14.4" x14ac:dyDescent="0.3">
      <c r="A101" t="s">
        <v>158</v>
      </c>
      <c r="B101"/>
      <c r="C101"/>
      <c r="D101"/>
      <c r="E101"/>
      <c r="F101"/>
      <c r="G101"/>
      <c r="H101"/>
      <c r="I101" s="24"/>
    </row>
    <row r="102" spans="1:9" ht="14.4" x14ac:dyDescent="0.3">
      <c r="A102"/>
      <c r="B102"/>
      <c r="C102"/>
      <c r="D102"/>
      <c r="E102"/>
      <c r="F102"/>
      <c r="G102"/>
      <c r="H102"/>
      <c r="I102" s="24"/>
    </row>
    <row r="103" spans="1:9" ht="14.4" x14ac:dyDescent="0.3">
      <c r="A103" s="35" t="s">
        <v>265</v>
      </c>
      <c r="B103"/>
      <c r="C103"/>
      <c r="D103"/>
      <c r="E103"/>
      <c r="F103"/>
      <c r="G103"/>
      <c r="H103"/>
      <c r="I103" s="24"/>
    </row>
    <row r="104" spans="1:9" ht="14.4" x14ac:dyDescent="0.3">
      <c r="A104" s="35"/>
      <c r="B104"/>
      <c r="C104"/>
      <c r="D104"/>
      <c r="E104"/>
      <c r="F104"/>
      <c r="G104"/>
      <c r="H104"/>
      <c r="I104" s="24"/>
    </row>
    <row r="105" spans="1:9" ht="14.4" x14ac:dyDescent="0.3">
      <c r="A105" s="35" t="s">
        <v>163</v>
      </c>
      <c r="B105"/>
      <c r="C105"/>
      <c r="D105"/>
      <c r="E105"/>
      <c r="F105"/>
      <c r="G105"/>
      <c r="H105"/>
      <c r="I105" s="24"/>
    </row>
    <row r="106" spans="1:9" ht="14.4" x14ac:dyDescent="0.3">
      <c r="A106" s="35"/>
      <c r="B106"/>
      <c r="C106"/>
      <c r="D106"/>
      <c r="E106"/>
      <c r="F106"/>
      <c r="G106"/>
      <c r="H106"/>
      <c r="I106" s="24"/>
    </row>
    <row r="107" spans="1:9" ht="14.4" x14ac:dyDescent="0.3">
      <c r="A107" s="35" t="s">
        <v>266</v>
      </c>
      <c r="B107"/>
      <c r="C107"/>
      <c r="D107"/>
      <c r="E107"/>
      <c r="F107"/>
      <c r="G107"/>
      <c r="H107"/>
      <c r="I107" s="24"/>
    </row>
    <row r="108" spans="1:9" ht="14.4" x14ac:dyDescent="0.3">
      <c r="A108"/>
      <c r="B108"/>
      <c r="C108"/>
      <c r="D108"/>
      <c r="E108"/>
      <c r="F108"/>
      <c r="G108"/>
      <c r="H108"/>
      <c r="I108" s="24"/>
    </row>
    <row r="109" spans="1:9" ht="14.4" x14ac:dyDescent="0.3">
      <c r="A109" t="s">
        <v>159</v>
      </c>
      <c r="B109"/>
      <c r="C109"/>
      <c r="D109"/>
      <c r="E109"/>
      <c r="F109"/>
      <c r="G109"/>
      <c r="H109"/>
      <c r="I109" s="24"/>
    </row>
    <row r="110" spans="1:9" ht="14.4" x14ac:dyDescent="0.3">
      <c r="A110"/>
      <c r="B110"/>
      <c r="C110"/>
      <c r="D110"/>
      <c r="E110" s="35" t="s">
        <v>160</v>
      </c>
      <c r="F110"/>
      <c r="G110" s="35" t="s">
        <v>161</v>
      </c>
      <c r="H110"/>
      <c r="I110" s="24"/>
    </row>
    <row r="111" spans="1:9" x14ac:dyDescent="0.3">
      <c r="B111" s="27"/>
      <c r="C111" s="24"/>
      <c r="D111" s="24"/>
      <c r="E111" s="27"/>
      <c r="F111" s="24"/>
      <c r="G111" s="24"/>
      <c r="H111" s="24"/>
      <c r="I111" s="24"/>
    </row>
    <row r="112" spans="1:9" x14ac:dyDescent="0.3">
      <c r="B112" s="27"/>
      <c r="C112" s="24"/>
      <c r="D112" s="24"/>
      <c r="E112" s="27"/>
      <c r="F112" s="24"/>
      <c r="G112" s="24"/>
      <c r="H112" s="24"/>
      <c r="I112" s="24"/>
    </row>
    <row r="113" spans="2:9" x14ac:dyDescent="0.3">
      <c r="B113" s="27"/>
      <c r="C113" s="24"/>
      <c r="D113" s="24"/>
      <c r="E113" s="27"/>
      <c r="F113" s="24"/>
      <c r="G113" s="24"/>
      <c r="H113" s="24"/>
      <c r="I113" s="24"/>
    </row>
    <row r="114" spans="2:9" x14ac:dyDescent="0.3">
      <c r="B114" s="27"/>
      <c r="C114" s="24"/>
      <c r="D114" s="24"/>
      <c r="E114" s="27"/>
      <c r="F114" s="24"/>
      <c r="G114" s="24"/>
      <c r="H114" s="24"/>
      <c r="I114" s="24"/>
    </row>
    <row r="115" spans="2:9" x14ac:dyDescent="0.3">
      <c r="B115" s="27"/>
      <c r="C115" s="24"/>
      <c r="D115" s="24"/>
      <c r="E115" s="27"/>
      <c r="F115" s="24"/>
      <c r="G115" s="24"/>
      <c r="H115" s="24"/>
      <c r="I115" s="24"/>
    </row>
    <row r="116" spans="2:9" x14ac:dyDescent="0.3">
      <c r="B116" s="27"/>
      <c r="C116" s="24"/>
      <c r="D116" s="24"/>
      <c r="E116" s="27"/>
      <c r="F116" s="24"/>
      <c r="G116" s="24"/>
      <c r="H116" s="24"/>
      <c r="I116" s="24"/>
    </row>
    <row r="117" spans="2:9" x14ac:dyDescent="0.3">
      <c r="B117" s="27"/>
      <c r="C117" s="24"/>
      <c r="D117" s="24"/>
      <c r="E117" s="27"/>
      <c r="F117" s="24"/>
      <c r="G117" s="24"/>
      <c r="H117" s="24"/>
      <c r="I117" s="24"/>
    </row>
    <row r="118" spans="2:9" x14ac:dyDescent="0.3">
      <c r="B118" s="27"/>
      <c r="C118" s="24"/>
      <c r="D118" s="24"/>
      <c r="E118" s="27"/>
      <c r="F118" s="24"/>
      <c r="G118" s="24"/>
      <c r="H118" s="24"/>
      <c r="I118" s="24"/>
    </row>
    <row r="119" spans="2:9" x14ac:dyDescent="0.3">
      <c r="B119" s="27"/>
      <c r="C119" s="24"/>
      <c r="D119" s="24"/>
      <c r="E119" s="27"/>
      <c r="F119" s="24"/>
      <c r="G119" s="24"/>
      <c r="H119" s="24"/>
      <c r="I119" s="24"/>
    </row>
    <row r="120" spans="2:9" x14ac:dyDescent="0.3">
      <c r="B120" s="27"/>
      <c r="C120" s="24"/>
      <c r="D120" s="24"/>
      <c r="E120" s="27"/>
      <c r="F120" s="24"/>
      <c r="G120" s="24"/>
      <c r="H120" s="24"/>
      <c r="I120" s="24"/>
    </row>
    <row r="121" spans="2:9" x14ac:dyDescent="0.3">
      <c r="B121" s="27"/>
      <c r="C121" s="24"/>
      <c r="D121" s="24"/>
      <c r="E121" s="27"/>
      <c r="F121" s="24"/>
      <c r="G121" s="24"/>
      <c r="H121" s="24"/>
      <c r="I121" s="24"/>
    </row>
    <row r="122" spans="2:9" x14ac:dyDescent="0.3">
      <c r="B122" s="27"/>
      <c r="C122" s="24"/>
      <c r="D122" s="24"/>
      <c r="E122" s="27"/>
      <c r="F122" s="24"/>
      <c r="G122" s="24"/>
      <c r="H122" s="24"/>
      <c r="I122" s="24"/>
    </row>
    <row r="123" spans="2:9" x14ac:dyDescent="0.3">
      <c r="B123" s="27"/>
      <c r="C123" s="24"/>
      <c r="D123" s="24"/>
      <c r="E123" s="27"/>
      <c r="F123" s="24"/>
      <c r="G123" s="24"/>
      <c r="H123" s="24"/>
      <c r="I123" s="24"/>
    </row>
    <row r="124" spans="2:9" x14ac:dyDescent="0.3">
      <c r="B124" s="27"/>
      <c r="C124" s="24"/>
      <c r="D124" s="24"/>
      <c r="E124" s="27"/>
      <c r="F124" s="24"/>
      <c r="G124" s="24"/>
      <c r="H124" s="24"/>
      <c r="I124" s="24"/>
    </row>
    <row r="125" spans="2:9" x14ac:dyDescent="0.3">
      <c r="B125" s="27"/>
      <c r="C125" s="24"/>
      <c r="D125" s="24"/>
      <c r="E125" s="27"/>
      <c r="F125" s="24"/>
      <c r="G125" s="24"/>
      <c r="H125" s="24"/>
      <c r="I125" s="24"/>
    </row>
    <row r="126" spans="2:9" x14ac:dyDescent="0.3">
      <c r="B126" s="27"/>
      <c r="C126" s="24"/>
      <c r="D126" s="24"/>
      <c r="E126" s="27"/>
      <c r="F126" s="24"/>
      <c r="G126" s="24"/>
      <c r="H126" s="24"/>
      <c r="I126" s="24"/>
    </row>
    <row r="127" spans="2:9" x14ac:dyDescent="0.3">
      <c r="B127" s="27"/>
      <c r="C127" s="24"/>
      <c r="D127" s="24"/>
      <c r="E127" s="27"/>
      <c r="F127" s="24"/>
      <c r="G127" s="24"/>
      <c r="H127" s="24"/>
      <c r="I127" s="24"/>
    </row>
    <row r="128" spans="2:9" x14ac:dyDescent="0.3">
      <c r="B128" s="27"/>
      <c r="C128" s="24"/>
      <c r="D128" s="24"/>
      <c r="E128" s="27"/>
      <c r="F128" s="24"/>
      <c r="G128" s="24"/>
      <c r="H128" s="24"/>
      <c r="I128" s="24"/>
    </row>
    <row r="129" spans="2:9" x14ac:dyDescent="0.3">
      <c r="B129" s="27"/>
      <c r="C129" s="24"/>
      <c r="D129" s="24"/>
      <c r="E129" s="27"/>
      <c r="F129" s="24"/>
      <c r="G129" s="24"/>
      <c r="H129" s="24"/>
      <c r="I129" s="24"/>
    </row>
    <row r="130" spans="2:9" x14ac:dyDescent="0.3">
      <c r="B130" s="27"/>
      <c r="C130" s="24"/>
      <c r="D130" s="24"/>
      <c r="E130" s="27"/>
      <c r="F130" s="24"/>
      <c r="G130" s="24"/>
      <c r="H130" s="24"/>
      <c r="I130" s="24"/>
    </row>
    <row r="131" spans="2:9" x14ac:dyDescent="0.3">
      <c r="B131" s="27"/>
      <c r="C131" s="24"/>
      <c r="D131" s="24"/>
      <c r="E131" s="27"/>
      <c r="F131" s="24"/>
      <c r="G131" s="24"/>
      <c r="H131" s="24"/>
      <c r="I131" s="24"/>
    </row>
    <row r="132" spans="2:9" x14ac:dyDescent="0.3">
      <c r="B132" s="27"/>
      <c r="C132" s="24"/>
      <c r="D132" s="24"/>
      <c r="E132" s="27"/>
      <c r="F132" s="24"/>
      <c r="G132" s="24"/>
      <c r="H132" s="24"/>
      <c r="I132" s="24"/>
    </row>
    <row r="133" spans="2:9" x14ac:dyDescent="0.3">
      <c r="B133" s="27"/>
      <c r="C133" s="24"/>
      <c r="D133" s="24"/>
      <c r="E133" s="27"/>
      <c r="F133" s="24"/>
      <c r="G133" s="24"/>
      <c r="H133" s="24"/>
      <c r="I133" s="24"/>
    </row>
    <row r="134" spans="2:9" x14ac:dyDescent="0.3">
      <c r="B134" s="27"/>
      <c r="C134" s="24"/>
      <c r="D134" s="24"/>
      <c r="E134" s="27"/>
      <c r="F134" s="24"/>
      <c r="G134" s="24"/>
      <c r="H134" s="24"/>
      <c r="I134" s="24"/>
    </row>
    <row r="135" spans="2:9" x14ac:dyDescent="0.3">
      <c r="B135" s="27"/>
      <c r="C135" s="24"/>
      <c r="D135" s="24"/>
      <c r="E135" s="27"/>
      <c r="F135" s="24"/>
      <c r="G135" s="24"/>
      <c r="H135" s="24"/>
      <c r="I135" s="24"/>
    </row>
    <row r="136" spans="2:9" x14ac:dyDescent="0.3">
      <c r="B136" s="27"/>
      <c r="C136" s="24"/>
      <c r="D136" s="24"/>
      <c r="E136" s="27"/>
      <c r="F136" s="24"/>
      <c r="G136" s="24"/>
      <c r="H136" s="24"/>
      <c r="I136" s="24"/>
    </row>
    <row r="137" spans="2:9" x14ac:dyDescent="0.3">
      <c r="B137" s="27"/>
      <c r="C137" s="24"/>
      <c r="D137" s="24"/>
      <c r="E137" s="27"/>
      <c r="F137" s="24"/>
      <c r="G137" s="24"/>
      <c r="H137" s="24"/>
      <c r="I137" s="24"/>
    </row>
    <row r="138" spans="2:9" x14ac:dyDescent="0.3">
      <c r="B138" s="27"/>
      <c r="C138" s="24"/>
      <c r="D138" s="24"/>
      <c r="E138" s="27"/>
      <c r="F138" s="24"/>
      <c r="G138" s="24"/>
      <c r="H138" s="24"/>
      <c r="I138" s="24"/>
    </row>
    <row r="139" spans="2:9" x14ac:dyDescent="0.3">
      <c r="B139" s="27"/>
      <c r="C139" s="24"/>
      <c r="D139" s="24"/>
      <c r="E139" s="27"/>
      <c r="F139" s="24"/>
      <c r="G139" s="24"/>
      <c r="H139" s="24"/>
      <c r="I139" s="24"/>
    </row>
    <row r="140" spans="2:9" x14ac:dyDescent="0.3">
      <c r="B140" s="27"/>
      <c r="C140" s="24"/>
      <c r="D140" s="24"/>
      <c r="E140" s="27"/>
      <c r="F140" s="24"/>
      <c r="G140" s="24"/>
      <c r="H140" s="24"/>
      <c r="I140" s="24"/>
    </row>
    <row r="141" spans="2:9" x14ac:dyDescent="0.3">
      <c r="B141" s="27"/>
      <c r="C141" s="24"/>
      <c r="D141" s="24"/>
      <c r="E141" s="27"/>
      <c r="F141" s="24"/>
      <c r="G141" s="24"/>
      <c r="H141" s="24"/>
      <c r="I141" s="24"/>
    </row>
    <row r="142" spans="2:9" x14ac:dyDescent="0.3">
      <c r="B142" s="27"/>
      <c r="C142" s="24"/>
      <c r="D142" s="24"/>
      <c r="E142" s="27"/>
      <c r="F142" s="24"/>
      <c r="G142" s="24"/>
      <c r="H142" s="24"/>
      <c r="I142" s="24"/>
    </row>
    <row r="143" spans="2:9" x14ac:dyDescent="0.3">
      <c r="B143" s="27"/>
      <c r="C143" s="24"/>
      <c r="D143" s="24"/>
      <c r="E143" s="27"/>
      <c r="F143" s="24"/>
      <c r="G143" s="24"/>
      <c r="H143" s="24"/>
      <c r="I143" s="24"/>
    </row>
    <row r="144" spans="2:9" x14ac:dyDescent="0.3">
      <c r="B144" s="27"/>
      <c r="C144" s="24"/>
      <c r="D144" s="24"/>
      <c r="E144" s="27"/>
      <c r="F144" s="24"/>
      <c r="G144" s="24"/>
      <c r="H144" s="24"/>
      <c r="I144" s="24"/>
    </row>
    <row r="145" spans="2:9" x14ac:dyDescent="0.3">
      <c r="B145" s="27"/>
      <c r="C145" s="24"/>
      <c r="D145" s="24"/>
      <c r="E145" s="27"/>
      <c r="F145" s="24"/>
      <c r="G145" s="24"/>
      <c r="H145" s="24"/>
      <c r="I145" s="24"/>
    </row>
    <row r="146" spans="2:9" x14ac:dyDescent="0.3">
      <c r="B146" s="27"/>
      <c r="C146" s="24"/>
      <c r="D146" s="24"/>
      <c r="E146" s="27"/>
      <c r="F146" s="24"/>
      <c r="G146" s="24"/>
      <c r="H146" s="24"/>
      <c r="I146" s="24"/>
    </row>
    <row r="147" spans="2:9" x14ac:dyDescent="0.3">
      <c r="B147" s="27"/>
      <c r="C147" s="24"/>
      <c r="D147" s="24"/>
      <c r="E147" s="27"/>
      <c r="F147" s="24"/>
      <c r="G147" s="24"/>
      <c r="H147" s="24"/>
      <c r="I147" s="24"/>
    </row>
    <row r="148" spans="2:9" x14ac:dyDescent="0.3">
      <c r="B148" s="27"/>
      <c r="C148" s="24"/>
      <c r="D148" s="24"/>
      <c r="E148" s="27"/>
      <c r="F148" s="24"/>
      <c r="G148" s="24"/>
      <c r="H148" s="24"/>
      <c r="I148" s="24"/>
    </row>
    <row r="149" spans="2:9" x14ac:dyDescent="0.3">
      <c r="B149" s="27"/>
      <c r="C149" s="24"/>
      <c r="D149" s="24"/>
      <c r="E149" s="27"/>
      <c r="F149" s="24"/>
      <c r="G149" s="24"/>
      <c r="H149" s="24"/>
      <c r="I149" s="24"/>
    </row>
    <row r="150" spans="2:9" x14ac:dyDescent="0.3">
      <c r="B150" s="27"/>
      <c r="C150" s="24"/>
      <c r="D150" s="24"/>
      <c r="E150" s="27"/>
      <c r="F150" s="24"/>
      <c r="G150" s="24"/>
      <c r="H150" s="24"/>
      <c r="I150" s="24"/>
    </row>
    <row r="151" spans="2:9" x14ac:dyDescent="0.3">
      <c r="B151" s="27"/>
      <c r="C151" s="24"/>
      <c r="D151" s="24"/>
      <c r="E151" s="27"/>
      <c r="F151" s="24"/>
      <c r="G151" s="24"/>
      <c r="H151" s="24"/>
      <c r="I151" s="24"/>
    </row>
    <row r="152" spans="2:9" x14ac:dyDescent="0.3">
      <c r="B152" s="27"/>
      <c r="C152" s="24"/>
      <c r="D152" s="24"/>
      <c r="E152" s="27"/>
      <c r="F152" s="24"/>
      <c r="G152" s="24"/>
      <c r="H152" s="24"/>
      <c r="I152" s="24"/>
    </row>
    <row r="153" spans="2:9" x14ac:dyDescent="0.3">
      <c r="B153" s="27"/>
      <c r="C153" s="24"/>
      <c r="D153" s="24"/>
      <c r="E153" s="27"/>
      <c r="F153" s="24"/>
      <c r="G153" s="24"/>
      <c r="H153" s="24"/>
      <c r="I153" s="24"/>
    </row>
    <row r="154" spans="2:9" x14ac:dyDescent="0.3">
      <c r="B154" s="27"/>
      <c r="C154" s="24"/>
      <c r="D154" s="24"/>
      <c r="E154" s="27"/>
      <c r="F154" s="24"/>
      <c r="G154" s="24"/>
      <c r="H154" s="24"/>
      <c r="I154" s="24"/>
    </row>
    <row r="155" spans="2:9" x14ac:dyDescent="0.3">
      <c r="B155" s="27"/>
      <c r="C155" s="24"/>
      <c r="D155" s="24"/>
      <c r="E155" s="27"/>
      <c r="F155" s="24"/>
      <c r="G155" s="24"/>
      <c r="H155" s="24"/>
      <c r="I155" s="24"/>
    </row>
    <row r="156" spans="2:9" x14ac:dyDescent="0.3">
      <c r="B156" s="27"/>
      <c r="C156" s="24"/>
      <c r="D156" s="24"/>
      <c r="E156" s="27"/>
      <c r="F156" s="24"/>
      <c r="G156" s="24"/>
      <c r="H156" s="24"/>
      <c r="I156" s="24"/>
    </row>
    <row r="157" spans="2:9" x14ac:dyDescent="0.3">
      <c r="B157" s="27"/>
      <c r="C157" s="24"/>
      <c r="D157" s="24"/>
      <c r="E157" s="27"/>
      <c r="F157" s="24"/>
      <c r="G157" s="24"/>
      <c r="H157" s="24"/>
      <c r="I157" s="24"/>
    </row>
  </sheetData>
  <sortState xmlns:xlrd2="http://schemas.microsoft.com/office/spreadsheetml/2017/richdata2" ref="B14:H74">
    <sortCondition ref="G14:G74"/>
    <sortCondition ref="H14:H74"/>
  </sortState>
  <mergeCells count="1">
    <mergeCell ref="A1:H1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99023-A215-40EF-AAEA-A105F223296D}">
  <dimension ref="A1:Q92"/>
  <sheetViews>
    <sheetView topLeftCell="A10" workbookViewId="0">
      <selection activeCell="C85" sqref="C85"/>
    </sheetView>
  </sheetViews>
  <sheetFormatPr defaultColWidth="9.109375" defaultRowHeight="13.8" x14ac:dyDescent="0.3"/>
  <cols>
    <col min="1" max="1" width="5.77734375" style="2" customWidth="1"/>
    <col min="2" max="2" width="5.44140625" style="2" customWidth="1"/>
    <col min="3" max="3" width="23.109375" style="2" customWidth="1"/>
    <col min="4" max="4" width="20.109375" style="2" customWidth="1"/>
    <col min="5" max="5" width="5.6640625" style="2" customWidth="1"/>
    <col min="6" max="6" width="5" style="2" customWidth="1"/>
    <col min="7" max="7" width="7" style="2" customWidth="1"/>
    <col min="8" max="8" width="28.77734375" style="2" customWidth="1"/>
    <col min="9" max="10" width="6.6640625" style="2" customWidth="1"/>
    <col min="11" max="16" width="5.44140625" style="2" customWidth="1"/>
    <col min="17" max="17" width="12" style="1" bestFit="1" customWidth="1"/>
    <col min="18" max="16384" width="9.109375" style="2"/>
  </cols>
  <sheetData>
    <row r="1" spans="1:17" x14ac:dyDescent="0.3">
      <c r="A1" s="63" t="s">
        <v>268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1:17" ht="3" customHeight="1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7" s="14" customFormat="1" x14ac:dyDescent="0.3">
      <c r="A3" s="60" t="s">
        <v>132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13"/>
    </row>
    <row r="4" spans="1:17" ht="3" customHeight="1" x14ac:dyDescent="0.3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7" x14ac:dyDescent="0.3">
      <c r="A5" s="15" t="s">
        <v>133</v>
      </c>
      <c r="B5" s="16"/>
      <c r="C5" s="64">
        <v>45553</v>
      </c>
      <c r="D5" s="64"/>
      <c r="E5" s="16" t="s">
        <v>134</v>
      </c>
      <c r="F5" s="17"/>
      <c r="G5" s="18">
        <v>24</v>
      </c>
      <c r="H5" s="17"/>
      <c r="I5" s="19" t="s">
        <v>135</v>
      </c>
      <c r="J5" s="19"/>
      <c r="K5" s="65" t="s">
        <v>150</v>
      </c>
      <c r="L5" s="65"/>
      <c r="M5" s="65"/>
      <c r="N5" s="65"/>
      <c r="O5" s="65"/>
      <c r="P5" s="65"/>
    </row>
    <row r="6" spans="1:17" x14ac:dyDescent="0.3">
      <c r="A6" s="66"/>
      <c r="B6" s="66"/>
      <c r="C6" s="66"/>
      <c r="D6" s="66"/>
      <c r="E6" s="66"/>
      <c r="F6" s="66"/>
      <c r="G6" s="66"/>
      <c r="H6" s="66"/>
      <c r="I6" s="66"/>
      <c r="J6" s="66"/>
    </row>
    <row r="7" spans="1:17" ht="3" customHeight="1" x14ac:dyDescent="0.3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7" x14ac:dyDescent="0.3">
      <c r="A8" s="60" t="s">
        <v>48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</row>
    <row r="9" spans="1:17" ht="3" customHeight="1" x14ac:dyDescent="0.3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7" x14ac:dyDescent="0.3">
      <c r="A10" s="57" t="s">
        <v>136</v>
      </c>
      <c r="B10" s="61" t="s">
        <v>137</v>
      </c>
      <c r="C10" s="57" t="s">
        <v>1</v>
      </c>
      <c r="D10" s="57" t="s">
        <v>0</v>
      </c>
      <c r="E10" s="57" t="s">
        <v>49</v>
      </c>
      <c r="F10" s="59" t="s">
        <v>138</v>
      </c>
      <c r="G10" s="57" t="s">
        <v>139</v>
      </c>
      <c r="H10" s="57" t="s">
        <v>68</v>
      </c>
      <c r="I10" s="59" t="s">
        <v>69</v>
      </c>
      <c r="J10" s="59" t="s">
        <v>70</v>
      </c>
      <c r="K10" s="20">
        <v>29</v>
      </c>
      <c r="L10" s="20">
        <v>39</v>
      </c>
      <c r="M10" s="20">
        <v>49</v>
      </c>
      <c r="N10" s="20">
        <v>59</v>
      </c>
      <c r="O10" s="20">
        <v>69</v>
      </c>
      <c r="P10" s="21">
        <v>70</v>
      </c>
      <c r="Q10" s="4"/>
    </row>
    <row r="11" spans="1:17" x14ac:dyDescent="0.3">
      <c r="A11" s="58"/>
      <c r="B11" s="62"/>
      <c r="C11" s="58"/>
      <c r="D11" s="58"/>
      <c r="E11" s="58"/>
      <c r="F11" s="59"/>
      <c r="G11" s="58"/>
      <c r="H11" s="58"/>
      <c r="I11" s="59"/>
      <c r="J11" s="59"/>
      <c r="K11" s="3" t="s">
        <v>140</v>
      </c>
      <c r="L11" s="3" t="s">
        <v>141</v>
      </c>
      <c r="M11" s="3" t="s">
        <v>142</v>
      </c>
      <c r="N11" s="3" t="s">
        <v>143</v>
      </c>
      <c r="O11" s="3" t="s">
        <v>144</v>
      </c>
      <c r="P11" s="3" t="s">
        <v>145</v>
      </c>
    </row>
    <row r="12" spans="1:17" x14ac:dyDescent="0.3">
      <c r="A12" s="5" t="s">
        <v>71</v>
      </c>
      <c r="B12" s="43">
        <v>14</v>
      </c>
      <c r="C12" s="44" t="s">
        <v>21</v>
      </c>
      <c r="D12" s="44" t="s">
        <v>20</v>
      </c>
      <c r="E12" s="45">
        <v>1991</v>
      </c>
      <c r="F12" s="22" t="s">
        <v>146</v>
      </c>
      <c r="G12" s="5" t="str">
        <f t="shared" ref="G12:G69" si="0">IF($E12&gt;1900,IF(YEAR($C$5)-$E12&lt;=$K$10,"do "&amp;$K$10,IF(YEAR($C$5)-$E12&lt;=$L$10,"do "&amp;$L$10,IF(YEAR($C$5)-$E12&lt;=$M$10,"do "&amp;$M$10,IF(YEAR($C$5)-$E12&lt;=$N$10,"do "&amp;$N$10,IF(YEAR($C$5)-$E12&lt;=$O$10,"do "&amp;$O$10,$P$10&amp;" +"))))),"")</f>
        <v>do 39</v>
      </c>
      <c r="H12" s="44" t="s">
        <v>22</v>
      </c>
      <c r="I12" s="7">
        <v>25</v>
      </c>
      <c r="J12" s="7">
        <v>19</v>
      </c>
      <c r="K12" s="8" t="str">
        <f>IF(AND(E12&gt;1900,YEAR($C$5)-$E12&lt;=$K$10),COUNT($K$11:K11)+1,"")</f>
        <v/>
      </c>
      <c r="L12" s="8">
        <f>IF(AND(E12&gt;1900,YEAR($C$5)-$E12&gt;$K$10,YEAR($C$5)-$E12&lt;=$L$10),COUNT($L$11:L11)+1,"")</f>
        <v>1</v>
      </c>
      <c r="M12" s="8" t="str">
        <f>IF(AND(E12&gt;1900,YEAR($C$5)-$E12&gt;$L$10,YEAR($C$5)-$E12&lt;=$M$10),COUNT($M$11:M11)+1,"")</f>
        <v/>
      </c>
      <c r="N12" s="8" t="str">
        <f>IF(AND(E12&gt;1900,YEAR($C$5)-$E12&gt;$M$10,YEAR($C$5)-$E12&lt;=$N$10),COUNT($N$11:N11)+1,"")</f>
        <v/>
      </c>
      <c r="O12" s="8" t="str">
        <f>IF(AND(E12&gt;1900,YEAR($C$5)-$E12&gt;$N$10,YEAR($C$5)-$E12&lt;=$O$10),COUNT($O$11:O11)+1,"")</f>
        <v/>
      </c>
      <c r="P12" s="8" t="str">
        <f>IF(AND(E12&gt;1900,YEAR($C$5)-$E12&gt;=$P$10),COUNT($P$11:P11)+1,"")</f>
        <v/>
      </c>
    </row>
    <row r="13" spans="1:17" x14ac:dyDescent="0.3">
      <c r="A13" s="5" t="s">
        <v>97</v>
      </c>
      <c r="B13" s="46">
        <v>43</v>
      </c>
      <c r="C13" s="68" t="s">
        <v>188</v>
      </c>
      <c r="D13" s="68" t="s">
        <v>28</v>
      </c>
      <c r="E13" s="46">
        <v>1986</v>
      </c>
      <c r="F13" s="22" t="s">
        <v>146</v>
      </c>
      <c r="G13" s="5" t="str">
        <f t="shared" si="0"/>
        <v>do 39</v>
      </c>
      <c r="H13" s="23" t="s">
        <v>170</v>
      </c>
      <c r="I13" s="7">
        <v>25</v>
      </c>
      <c r="J13" s="7">
        <v>38</v>
      </c>
      <c r="K13" s="8" t="str">
        <f>IF(AND(E13&gt;1900,YEAR($C$5)-$E13&lt;=$K$10),COUNT($K$11:K12)+1,"")</f>
        <v/>
      </c>
      <c r="L13" s="8">
        <f>IF(AND(E13&gt;1900,YEAR($C$5)-$E13&gt;$K$10,YEAR($C$5)-$E13&lt;=$L$10),COUNT($L$11:L12)+1,"")</f>
        <v>2</v>
      </c>
      <c r="M13" s="8" t="str">
        <f>IF(AND(E13&gt;1900,YEAR($C$5)-$E13&gt;$L$10,YEAR($C$5)-$E13&lt;=$M$10),COUNT($M$11:M12)+1,"")</f>
        <v/>
      </c>
      <c r="N13" s="8" t="str">
        <f>IF(AND(E13&gt;1900,YEAR($C$5)-$E13&gt;$M$10,YEAR($C$5)-$E13&lt;=$N$10),COUNT($N$11:N12)+1,"")</f>
        <v/>
      </c>
      <c r="O13" s="8" t="str">
        <f>IF(AND(E13&gt;1900,YEAR($C$5)-$E13&gt;$N$10,YEAR($C$5)-$E13&lt;=$O$10),COUNT($O$11:O12)+1,"")</f>
        <v/>
      </c>
      <c r="P13" s="8" t="str">
        <f>IF(AND(E13&gt;1900,YEAR($C$5)-$E13&gt;=$P$10),COUNT($P$11:P12)+1,"")</f>
        <v/>
      </c>
    </row>
    <row r="14" spans="1:17" x14ac:dyDescent="0.3">
      <c r="A14" s="5" t="s">
        <v>98</v>
      </c>
      <c r="B14" s="47">
        <v>166</v>
      </c>
      <c r="C14" s="10" t="s">
        <v>189</v>
      </c>
      <c r="D14" s="10" t="s">
        <v>14</v>
      </c>
      <c r="E14" s="47">
        <v>1982</v>
      </c>
      <c r="F14" s="22" t="s">
        <v>146</v>
      </c>
      <c r="G14" s="5" t="str">
        <f t="shared" si="0"/>
        <v>do 49</v>
      </c>
      <c r="H14" s="48" t="s">
        <v>6</v>
      </c>
      <c r="I14" s="7">
        <v>27</v>
      </c>
      <c r="J14" s="7">
        <v>25</v>
      </c>
      <c r="K14" s="8" t="str">
        <f>IF(AND(E14&gt;1900,YEAR($C$5)-$E14&lt;=$K$10),COUNT($K$11:K13)+1,"")</f>
        <v/>
      </c>
      <c r="L14" s="8" t="str">
        <f>IF(AND(E14&gt;1900,YEAR($C$5)-$E14&gt;$K$10,YEAR($C$5)-$E14&lt;=$L$10),COUNT($L$11:L13)+1,"")</f>
        <v/>
      </c>
      <c r="M14" s="8">
        <f>IF(AND(E14&gt;1900,YEAR($C$5)-$E14&gt;$L$10,YEAR($C$5)-$E14&lt;=$M$10),COUNT($M$11:M13)+1,"")</f>
        <v>1</v>
      </c>
      <c r="N14" s="8" t="str">
        <f>IF(AND(E14&gt;1900,YEAR($C$5)-$E14&gt;$M$10,YEAR($C$5)-$E14&lt;=$N$10),COUNT($N$11:N13)+1,"")</f>
        <v/>
      </c>
      <c r="O14" s="8" t="str">
        <f>IF(AND(E14&gt;1900,YEAR($C$5)-$E14&gt;$N$10,YEAR($C$5)-$E14&lt;=$O$10),COUNT($O$11:O13)+1,"")</f>
        <v/>
      </c>
      <c r="P14" s="8" t="str">
        <f>IF(AND(E14&gt;1900,YEAR($C$5)-$E14&gt;=$P$10),COUNT($P$11:P13)+1,"")</f>
        <v/>
      </c>
    </row>
    <row r="15" spans="1:17" x14ac:dyDescent="0.3">
      <c r="A15" s="5" t="s">
        <v>99</v>
      </c>
      <c r="B15" s="46">
        <v>42</v>
      </c>
      <c r="C15" s="68" t="s">
        <v>190</v>
      </c>
      <c r="D15" s="68" t="s">
        <v>19</v>
      </c>
      <c r="E15" s="46">
        <v>1980</v>
      </c>
      <c r="F15" s="22" t="s">
        <v>146</v>
      </c>
      <c r="G15" s="5" t="str">
        <f t="shared" si="0"/>
        <v>do 49</v>
      </c>
      <c r="H15" s="23" t="s">
        <v>171</v>
      </c>
      <c r="I15" s="7">
        <v>27</v>
      </c>
      <c r="J15" s="7">
        <v>50</v>
      </c>
      <c r="K15" s="8" t="str">
        <f>IF(AND(E15&gt;1900,YEAR($C$5)-$E15&lt;=$K$10),COUNT($K$11:K14)+1,"")</f>
        <v/>
      </c>
      <c r="L15" s="8" t="str">
        <f>IF(AND(E15&gt;1900,YEAR($C$5)-$E15&gt;$K$10,YEAR($C$5)-$E15&lt;=$L$10),COUNT($L$11:L14)+1,"")</f>
        <v/>
      </c>
      <c r="M15" s="8">
        <f>IF(AND(E15&gt;1900,YEAR($C$5)-$E15&gt;$L$10,YEAR($C$5)-$E15&lt;=$M$10),COUNT($M$11:M14)+1,"")</f>
        <v>2</v>
      </c>
      <c r="N15" s="8" t="str">
        <f>IF(AND(E15&gt;1900,YEAR($C$5)-$E15&gt;$M$10,YEAR($C$5)-$E15&lt;=$N$10),COUNT($N$11:N14)+1,"")</f>
        <v/>
      </c>
      <c r="O15" s="8" t="str">
        <f>IF(AND(E15&gt;1900,YEAR($C$5)-$E15&gt;$N$10,YEAR($C$5)-$E15&lt;=$O$10),COUNT($O$11:O14)+1,"")</f>
        <v/>
      </c>
      <c r="P15" s="8" t="str">
        <f>IF(AND(E15&gt;1900,YEAR($C$5)-$E15&gt;=$P$10),COUNT($P$11:P14)+1,"")</f>
        <v/>
      </c>
    </row>
    <row r="16" spans="1:17" x14ac:dyDescent="0.3">
      <c r="A16" s="5" t="s">
        <v>72</v>
      </c>
      <c r="B16" s="46">
        <v>27</v>
      </c>
      <c r="C16" s="68" t="s">
        <v>66</v>
      </c>
      <c r="D16" s="68" t="s">
        <v>15</v>
      </c>
      <c r="E16" s="46">
        <v>2009</v>
      </c>
      <c r="F16" s="22" t="s">
        <v>146</v>
      </c>
      <c r="G16" s="5" t="str">
        <f t="shared" si="0"/>
        <v>do 29</v>
      </c>
      <c r="H16" s="23" t="s">
        <v>172</v>
      </c>
      <c r="I16" s="7">
        <v>29</v>
      </c>
      <c r="J16" s="7">
        <v>15</v>
      </c>
      <c r="K16" s="8">
        <f>IF(AND(E16&gt;1900,YEAR($C$5)-$E16&lt;=$K$10),COUNT($K$11:K15)+1,"")</f>
        <v>1</v>
      </c>
      <c r="L16" s="8" t="str">
        <f>IF(AND(E16&gt;1900,YEAR($C$5)-$E16&gt;$K$10,YEAR($C$5)-$E16&lt;=$L$10),COUNT($L$11:L15)+1,"")</f>
        <v/>
      </c>
      <c r="M16" s="8" t="str">
        <f>IF(AND(E16&gt;1900,YEAR($C$5)-$E16&gt;$L$10,YEAR($C$5)-$E16&lt;=$M$10),COUNT($M$11:M15)+1,"")</f>
        <v/>
      </c>
      <c r="N16" s="8" t="str">
        <f>IF(AND(E16&gt;1900,YEAR($C$5)-$E16&gt;$M$10,YEAR($C$5)-$E16&lt;=$N$10),COUNT($N$11:N15)+1,"")</f>
        <v/>
      </c>
      <c r="O16" s="8" t="str">
        <f>IF(AND(E16&gt;1900,YEAR($C$5)-$E16&gt;$N$10,YEAR($C$5)-$E16&lt;=$O$10),COUNT($O$11:O15)+1,"")</f>
        <v/>
      </c>
      <c r="P16" s="8" t="str">
        <f>IF(AND(E16&gt;1900,YEAR($C$5)-$E16&gt;=$P$10),COUNT($P$11:P15)+1,"")</f>
        <v/>
      </c>
    </row>
    <row r="17" spans="1:16" x14ac:dyDescent="0.3">
      <c r="A17" s="5" t="s">
        <v>100</v>
      </c>
      <c r="B17" s="46">
        <v>41</v>
      </c>
      <c r="C17" s="68" t="s">
        <v>191</v>
      </c>
      <c r="D17" s="68" t="s">
        <v>192</v>
      </c>
      <c r="E17" s="46">
        <v>1987</v>
      </c>
      <c r="F17" s="22" t="s">
        <v>146</v>
      </c>
      <c r="G17" s="5" t="str">
        <f t="shared" si="0"/>
        <v>do 39</v>
      </c>
      <c r="H17" s="23" t="s">
        <v>173</v>
      </c>
      <c r="I17" s="7">
        <v>29</v>
      </c>
      <c r="J17" s="7">
        <v>18</v>
      </c>
      <c r="K17" s="8" t="str">
        <f>IF(AND(E17&gt;1900,YEAR($C$5)-$E17&lt;=$K$10),COUNT($K$11:K16)+1,"")</f>
        <v/>
      </c>
      <c r="L17" s="8">
        <f>IF(AND(E17&gt;1900,YEAR($C$5)-$E17&gt;$K$10,YEAR($C$5)-$E17&lt;=$L$10),COUNT($L$11:L16)+1,"")</f>
        <v>3</v>
      </c>
      <c r="M17" s="8" t="str">
        <f>IF(AND(E17&gt;1900,YEAR($C$5)-$E17&gt;$L$10,YEAR($C$5)-$E17&lt;=$M$10),COUNT($M$11:M16)+1,"")</f>
        <v/>
      </c>
      <c r="N17" s="8" t="str">
        <f>IF(AND(E17&gt;1900,YEAR($C$5)-$E17&gt;$M$10,YEAR($C$5)-$E17&lt;=$N$10),COUNT($N$11:N16)+1,"")</f>
        <v/>
      </c>
      <c r="O17" s="8" t="str">
        <f>IF(AND(E17&gt;1900,YEAR($C$5)-$E17&gt;$N$10,YEAR($C$5)-$E17&lt;=$O$10),COUNT($O$11:O16)+1,"")</f>
        <v/>
      </c>
      <c r="P17" s="8" t="str">
        <f>IF(AND(E17&gt;1900,YEAR($C$5)-$E17&gt;=$P$10),COUNT($P$11:P16)+1,"")</f>
        <v/>
      </c>
    </row>
    <row r="18" spans="1:16" x14ac:dyDescent="0.3">
      <c r="A18" s="5" t="s">
        <v>101</v>
      </c>
      <c r="B18" s="46">
        <v>38</v>
      </c>
      <c r="C18" s="68" t="s">
        <v>193</v>
      </c>
      <c r="D18" s="68" t="s">
        <v>16</v>
      </c>
      <c r="E18" s="46">
        <v>1984</v>
      </c>
      <c r="F18" s="22" t="s">
        <v>146</v>
      </c>
      <c r="G18" s="5" t="str">
        <f t="shared" si="0"/>
        <v>do 49</v>
      </c>
      <c r="H18" s="23" t="s">
        <v>174</v>
      </c>
      <c r="I18" s="7">
        <v>29</v>
      </c>
      <c r="J18" s="7">
        <v>29</v>
      </c>
      <c r="K18" s="8" t="str">
        <f>IF(AND(E18&gt;1900,YEAR($C$5)-$E18&lt;=$K$10),COUNT($K$11:K17)+1,"")</f>
        <v/>
      </c>
      <c r="L18" s="8" t="str">
        <f>IF(AND(E18&gt;1900,YEAR($C$5)-$E18&gt;$K$10,YEAR($C$5)-$E18&lt;=$L$10),COUNT($L$11:L17)+1,"")</f>
        <v/>
      </c>
      <c r="M18" s="8">
        <f>IF(AND(E18&gt;1900,YEAR($C$5)-$E18&gt;$L$10,YEAR($C$5)-$E18&lt;=$M$10),COUNT($M$11:M17)+1,"")</f>
        <v>3</v>
      </c>
      <c r="N18" s="8" t="str">
        <f>IF(AND(E18&gt;1900,YEAR($C$5)-$E18&gt;$M$10,YEAR($C$5)-$E18&lt;=$N$10),COUNT($N$11:N17)+1,"")</f>
        <v/>
      </c>
      <c r="O18" s="8" t="str">
        <f>IF(AND(E18&gt;1900,YEAR($C$5)-$E18&gt;$N$10,YEAR($C$5)-$E18&lt;=$O$10),COUNT($O$11:O17)+1,"")</f>
        <v/>
      </c>
      <c r="P18" s="8" t="str">
        <f>IF(AND(E18&gt;1900,YEAR($C$5)-$E18&gt;=$P$10),COUNT($P$11:P17)+1,"")</f>
        <v/>
      </c>
    </row>
    <row r="19" spans="1:16" x14ac:dyDescent="0.3">
      <c r="A19" s="5" t="s">
        <v>73</v>
      </c>
      <c r="B19" s="45">
        <v>173</v>
      </c>
      <c r="C19" s="44" t="s">
        <v>55</v>
      </c>
      <c r="D19" s="44" t="s">
        <v>20</v>
      </c>
      <c r="E19" s="45">
        <v>1993</v>
      </c>
      <c r="F19" s="22" t="s">
        <v>146</v>
      </c>
      <c r="G19" s="5" t="str">
        <f t="shared" si="0"/>
        <v>do 39</v>
      </c>
      <c r="H19" s="44" t="s">
        <v>6</v>
      </c>
      <c r="I19" s="7">
        <v>29</v>
      </c>
      <c r="J19" s="7">
        <v>47</v>
      </c>
      <c r="K19" s="8" t="str">
        <f>IF(AND(E19&gt;1900,YEAR($C$5)-$E19&lt;=$K$10),COUNT($K$11:K18)+1,"")</f>
        <v/>
      </c>
      <c r="L19" s="8">
        <f>IF(AND(E19&gt;1900,YEAR($C$5)-$E19&gt;$K$10,YEAR($C$5)-$E19&lt;=$L$10),COUNT($L$11:L18)+1,"")</f>
        <v>4</v>
      </c>
      <c r="M19" s="8" t="str">
        <f>IF(AND(E19&gt;1900,YEAR($C$5)-$E19&gt;$L$10,YEAR($C$5)-$E19&lt;=$M$10),COUNT($M$11:M18)+1,"")</f>
        <v/>
      </c>
      <c r="N19" s="8" t="str">
        <f>IF(AND(E19&gt;1900,YEAR($C$5)-$E19&gt;$M$10,YEAR($C$5)-$E19&lt;=$N$10),COUNT($N$11:N18)+1,"")</f>
        <v/>
      </c>
      <c r="O19" s="8" t="str">
        <f>IF(AND(E19&gt;1900,YEAR($C$5)-$E19&gt;$N$10,YEAR($C$5)-$E19&lt;=$O$10),COUNT($O$11:O18)+1,"")</f>
        <v/>
      </c>
      <c r="P19" s="8" t="str">
        <f>IF(AND(E19&gt;1900,YEAR($C$5)-$E19&gt;=$P$10),COUNT($P$11:P18)+1,"")</f>
        <v/>
      </c>
    </row>
    <row r="20" spans="1:16" x14ac:dyDescent="0.3">
      <c r="A20" s="5" t="s">
        <v>74</v>
      </c>
      <c r="B20" s="43">
        <v>2</v>
      </c>
      <c r="C20" s="44" t="s">
        <v>194</v>
      </c>
      <c r="D20" s="44" t="s">
        <v>195</v>
      </c>
      <c r="E20" s="45">
        <v>1954</v>
      </c>
      <c r="F20" s="22" t="s">
        <v>146</v>
      </c>
      <c r="G20" s="5" t="str">
        <f t="shared" si="0"/>
        <v>70 +</v>
      </c>
      <c r="H20" s="44" t="s">
        <v>175</v>
      </c>
      <c r="I20" s="7">
        <v>29</v>
      </c>
      <c r="J20" s="7">
        <v>54</v>
      </c>
      <c r="K20" s="8" t="str">
        <f>IF(AND(E20&gt;1900,YEAR($C$5)-$E20&lt;=$K$10),COUNT($K$11:K19)+1,"")</f>
        <v/>
      </c>
      <c r="L20" s="8" t="str">
        <f>IF(AND(E20&gt;1900,YEAR($C$5)-$E20&gt;$K$10,YEAR($C$5)-$E20&lt;=$L$10),COUNT($L$11:L19)+1,"")</f>
        <v/>
      </c>
      <c r="M20" s="8" t="str">
        <f>IF(AND(E20&gt;1900,YEAR($C$5)-$E20&gt;$L$10,YEAR($C$5)-$E20&lt;=$M$10),COUNT($M$11:M19)+1,"")</f>
        <v/>
      </c>
      <c r="N20" s="8" t="str">
        <f>IF(AND(E20&gt;1900,YEAR($C$5)-$E20&gt;$M$10,YEAR($C$5)-$E20&lt;=$N$10),COUNT($N$11:N19)+1,"")</f>
        <v/>
      </c>
      <c r="O20" s="8" t="str">
        <f>IF(AND(E20&gt;1900,YEAR($C$5)-$E20&gt;$N$10,YEAR($C$5)-$E20&lt;=$O$10),COUNT($O$11:O19)+1,"")</f>
        <v/>
      </c>
      <c r="P20" s="8">
        <f>IF(AND(E20&gt;1900,YEAR($C$5)-$E20&gt;=$P$10),COUNT($P$11:P19)+1,"")</f>
        <v>1</v>
      </c>
    </row>
    <row r="21" spans="1:16" x14ac:dyDescent="0.3">
      <c r="A21" s="5" t="s">
        <v>102</v>
      </c>
      <c r="B21" s="46">
        <v>10</v>
      </c>
      <c r="C21" s="68" t="s">
        <v>196</v>
      </c>
      <c r="D21" s="68" t="s">
        <v>197</v>
      </c>
      <c r="E21" s="46">
        <v>1968</v>
      </c>
      <c r="F21" s="22" t="s">
        <v>146</v>
      </c>
      <c r="G21" s="5" t="str">
        <f t="shared" si="0"/>
        <v>do 59</v>
      </c>
      <c r="H21" s="23" t="s">
        <v>176</v>
      </c>
      <c r="I21" s="7">
        <v>31</v>
      </c>
      <c r="J21" s="7">
        <v>10</v>
      </c>
      <c r="K21" s="8" t="str">
        <f>IF(AND(E21&gt;1900,YEAR($C$5)-$E21&lt;=$K$10),COUNT($K$11:K20)+1,"")</f>
        <v/>
      </c>
      <c r="L21" s="8" t="str">
        <f>IF(AND(E21&gt;1900,YEAR($C$5)-$E21&gt;$K$10,YEAR($C$5)-$E21&lt;=$L$10),COUNT($L$11:L20)+1,"")</f>
        <v/>
      </c>
      <c r="M21" s="8" t="str">
        <f>IF(AND(E21&gt;1900,YEAR($C$5)-$E21&gt;$L$10,YEAR($C$5)-$E21&lt;=$M$10),COUNT($M$11:M20)+1,"")</f>
        <v/>
      </c>
      <c r="N21" s="8">
        <f>IF(AND(E21&gt;1900,YEAR($C$5)-$E21&gt;$M$10,YEAR($C$5)-$E21&lt;=$N$10),COUNT($N$11:N20)+1,"")</f>
        <v>1</v>
      </c>
      <c r="O21" s="8" t="str">
        <f>IF(AND(E21&gt;1900,YEAR($C$5)-$E21&gt;$N$10,YEAR($C$5)-$E21&lt;=$O$10),COUNT($O$11:O20)+1,"")</f>
        <v/>
      </c>
      <c r="P21" s="8" t="str">
        <f>IF(AND(E21&gt;1900,YEAR($C$5)-$E21&gt;=$P$10),COUNT($P$11:P20)+1,"")</f>
        <v/>
      </c>
    </row>
    <row r="22" spans="1:16" x14ac:dyDescent="0.3">
      <c r="A22" s="5" t="s">
        <v>75</v>
      </c>
      <c r="B22" s="47">
        <v>178</v>
      </c>
      <c r="C22" s="10" t="s">
        <v>200</v>
      </c>
      <c r="D22" s="10" t="s">
        <v>56</v>
      </c>
      <c r="E22" s="47">
        <v>1978</v>
      </c>
      <c r="F22" s="22" t="s">
        <v>146</v>
      </c>
      <c r="G22" s="5" t="str">
        <f t="shared" si="0"/>
        <v>do 49</v>
      </c>
      <c r="H22" s="48" t="s">
        <v>6</v>
      </c>
      <c r="I22" s="7">
        <v>31</v>
      </c>
      <c r="J22" s="7">
        <v>59</v>
      </c>
      <c r="K22" s="8" t="str">
        <f>IF(AND(E22&gt;1900,YEAR($C$5)-$E22&lt;=$K$10),COUNT($K$11:K21)+1,"")</f>
        <v/>
      </c>
      <c r="L22" s="8" t="str">
        <f>IF(AND(E22&gt;1900,YEAR($C$5)-$E22&gt;$K$10,YEAR($C$5)-$E22&lt;=$L$10),COUNT($L$11:L21)+1,"")</f>
        <v/>
      </c>
      <c r="M22" s="8">
        <f>IF(AND(E22&gt;1900,YEAR($C$5)-$E22&gt;$L$10,YEAR($C$5)-$E22&lt;=$M$10),COUNT($M$11:M21)+1,"")</f>
        <v>4</v>
      </c>
      <c r="N22" s="8" t="str">
        <f>IF(AND(E22&gt;1900,YEAR($C$5)-$E22&gt;$M$10,YEAR($C$5)-$E22&lt;=$N$10),COUNT($N$11:N21)+1,"")</f>
        <v/>
      </c>
      <c r="O22" s="8" t="str">
        <f>IF(AND(E22&gt;1900,YEAR($C$5)-$E22&gt;$N$10,YEAR($C$5)-$E22&lt;=$O$10),COUNT($O$11:O21)+1,"")</f>
        <v/>
      </c>
      <c r="P22" s="8" t="str">
        <f>IF(AND(E22&gt;1900,YEAR($C$5)-$E22&gt;=$P$10),COUNT($P$11:P21)+1,"")</f>
        <v/>
      </c>
    </row>
    <row r="23" spans="1:16" x14ac:dyDescent="0.3">
      <c r="A23" s="5" t="s">
        <v>103</v>
      </c>
      <c r="B23" s="43">
        <v>37</v>
      </c>
      <c r="C23" s="44" t="s">
        <v>201</v>
      </c>
      <c r="D23" s="44" t="s">
        <v>195</v>
      </c>
      <c r="E23" s="45">
        <v>1985</v>
      </c>
      <c r="F23" s="22" t="s">
        <v>146</v>
      </c>
      <c r="G23" s="5" t="str">
        <f t="shared" si="0"/>
        <v>do 39</v>
      </c>
      <c r="H23" s="44" t="s">
        <v>177</v>
      </c>
      <c r="I23" s="7">
        <v>32</v>
      </c>
      <c r="J23" s="7">
        <v>10</v>
      </c>
      <c r="K23" s="8" t="str">
        <f>IF(AND(E23&gt;1900,YEAR($C$5)-$E23&lt;=$K$10),COUNT($K$11:K22)+1,"")</f>
        <v/>
      </c>
      <c r="L23" s="8">
        <f>IF(AND(E23&gt;1900,YEAR($C$5)-$E23&gt;$K$10,YEAR($C$5)-$E23&lt;=$L$10),COUNT($L$11:L22)+1,"")</f>
        <v>5</v>
      </c>
      <c r="M23" s="8" t="str">
        <f>IF(AND(E23&gt;1900,YEAR($C$5)-$E23&gt;$L$10,YEAR($C$5)-$E23&lt;=$M$10),COUNT($M$11:M22)+1,"")</f>
        <v/>
      </c>
      <c r="N23" s="8" t="str">
        <f>IF(AND(E23&gt;1900,YEAR($C$5)-$E23&gt;$M$10,YEAR($C$5)-$E23&lt;=$N$10),COUNT($N$11:N22)+1,"")</f>
        <v/>
      </c>
      <c r="O23" s="8" t="str">
        <f>IF(AND(E23&gt;1900,YEAR($C$5)-$E23&gt;$N$10,YEAR($C$5)-$E23&lt;=$O$10),COUNT($O$11:O22)+1,"")</f>
        <v/>
      </c>
      <c r="P23" s="8" t="str">
        <f>IF(AND(E23&gt;1900,YEAR($C$5)-$E23&gt;=$P$10),COUNT($P$11:P22)+1,"")</f>
        <v/>
      </c>
    </row>
    <row r="24" spans="1:16" x14ac:dyDescent="0.3">
      <c r="A24" s="5" t="s">
        <v>76</v>
      </c>
      <c r="B24" s="46">
        <v>3</v>
      </c>
      <c r="C24" s="68" t="s">
        <v>60</v>
      </c>
      <c r="D24" s="68" t="s">
        <v>14</v>
      </c>
      <c r="E24" s="46">
        <v>1961</v>
      </c>
      <c r="F24" s="22" t="s">
        <v>146</v>
      </c>
      <c r="G24" s="5" t="str">
        <f t="shared" si="0"/>
        <v>do 69</v>
      </c>
      <c r="H24" s="23" t="s">
        <v>178</v>
      </c>
      <c r="I24" s="7">
        <v>32</v>
      </c>
      <c r="J24" s="7">
        <v>58</v>
      </c>
      <c r="K24" s="8" t="str">
        <f>IF(AND(E24&gt;1900,YEAR($C$5)-$E24&lt;=$K$10),COUNT($K$11:K23)+1,"")</f>
        <v/>
      </c>
      <c r="L24" s="8" t="str">
        <f>IF(AND(E24&gt;1900,YEAR($C$5)-$E24&gt;$K$10,YEAR($C$5)-$E24&lt;=$L$10),COUNT($L$11:L23)+1,"")</f>
        <v/>
      </c>
      <c r="M24" s="8" t="str">
        <f>IF(AND(E24&gt;1900,YEAR($C$5)-$E24&gt;$L$10,YEAR($C$5)-$E24&lt;=$M$10),COUNT($M$11:M23)+1,"")</f>
        <v/>
      </c>
      <c r="N24" s="8" t="str">
        <f>IF(AND(E24&gt;1900,YEAR($C$5)-$E24&gt;$M$10,YEAR($C$5)-$E24&lt;=$N$10),COUNT($N$11:N23)+1,"")</f>
        <v/>
      </c>
      <c r="O24" s="8">
        <f>IF(AND(E24&gt;1900,YEAR($C$5)-$E24&gt;$N$10,YEAR($C$5)-$E24&lt;=$O$10),COUNT($O$11:O23)+1,"")</f>
        <v>1</v>
      </c>
      <c r="P24" s="8" t="str">
        <f>IF(AND(E24&gt;1900,YEAR($C$5)-$E24&gt;=$P$10),COUNT($P$11:P23)+1,"")</f>
        <v/>
      </c>
    </row>
    <row r="25" spans="1:16" x14ac:dyDescent="0.3">
      <c r="A25" s="5" t="s">
        <v>77</v>
      </c>
      <c r="B25" s="45">
        <v>18</v>
      </c>
      <c r="C25" s="44" t="s">
        <v>204</v>
      </c>
      <c r="D25" s="44" t="s">
        <v>205</v>
      </c>
      <c r="E25" s="45">
        <v>1971</v>
      </c>
      <c r="F25" s="22" t="s">
        <v>146</v>
      </c>
      <c r="G25" s="5" t="str">
        <f t="shared" si="0"/>
        <v>do 59</v>
      </c>
      <c r="H25" s="44" t="s">
        <v>6</v>
      </c>
      <c r="I25" s="7">
        <v>33</v>
      </c>
      <c r="J25" s="7">
        <v>4</v>
      </c>
      <c r="K25" s="8" t="str">
        <f>IF(AND(E25&gt;1900,YEAR($C$5)-$E25&lt;=$K$10),COUNT($K$11:K24)+1,"")</f>
        <v/>
      </c>
      <c r="L25" s="8" t="str">
        <f>IF(AND(E25&gt;1900,YEAR($C$5)-$E25&gt;$K$10,YEAR($C$5)-$E25&lt;=$L$10),COUNT($L$11:L24)+1,"")</f>
        <v/>
      </c>
      <c r="M25" s="8" t="str">
        <f>IF(AND(E25&gt;1900,YEAR($C$5)-$E25&gt;$L$10,YEAR($C$5)-$E25&lt;=$M$10),COUNT($M$11:M24)+1,"")</f>
        <v/>
      </c>
      <c r="N25" s="8">
        <f>IF(AND(E25&gt;1900,YEAR($C$5)-$E25&gt;$M$10,YEAR($C$5)-$E25&lt;=$N$10),COUNT($N$11:N24)+1,"")</f>
        <v>2</v>
      </c>
      <c r="O25" s="8" t="str">
        <f>IF(AND(E25&gt;1900,YEAR($C$5)-$E25&gt;$N$10,YEAR($C$5)-$E25&lt;=$O$10),COUNT($O$11:O24)+1,"")</f>
        <v/>
      </c>
      <c r="P25" s="8" t="str">
        <f>IF(AND(E25&gt;1900,YEAR($C$5)-$E25&gt;=$P$10),COUNT($P$11:P24)+1,"")</f>
        <v/>
      </c>
    </row>
    <row r="26" spans="1:16" x14ac:dyDescent="0.3">
      <c r="A26" s="5" t="s">
        <v>104</v>
      </c>
      <c r="B26" s="46">
        <v>29</v>
      </c>
      <c r="C26" s="68" t="s">
        <v>46</v>
      </c>
      <c r="D26" s="68" t="s">
        <v>206</v>
      </c>
      <c r="E26" s="46">
        <v>1999</v>
      </c>
      <c r="F26" s="22" t="s">
        <v>146</v>
      </c>
      <c r="G26" s="5" t="str">
        <f t="shared" si="0"/>
        <v>do 29</v>
      </c>
      <c r="H26" s="23" t="s">
        <v>179</v>
      </c>
      <c r="I26" s="7">
        <v>33</v>
      </c>
      <c r="J26" s="7">
        <v>5</v>
      </c>
      <c r="K26" s="8">
        <f>IF(AND(E26&gt;1900,YEAR($C$5)-$E26&lt;=$K$10),COUNT($K$11:K25)+1,"")</f>
        <v>2</v>
      </c>
      <c r="L26" s="8" t="str">
        <f>IF(AND(E26&gt;1900,YEAR($C$5)-$E26&gt;$K$10,YEAR($C$5)-$E26&lt;=$L$10),COUNT($L$11:L25)+1,"")</f>
        <v/>
      </c>
      <c r="M26" s="8" t="str">
        <f>IF(AND(E26&gt;1900,YEAR($C$5)-$E26&gt;$L$10,YEAR($C$5)-$E26&lt;=$M$10),COUNT($M$11:M25)+1,"")</f>
        <v/>
      </c>
      <c r="N26" s="8" t="str">
        <f>IF(AND(E26&gt;1900,YEAR($C$5)-$E26&gt;$M$10,YEAR($C$5)-$E26&lt;=$N$10),COUNT($N$11:N25)+1,"")</f>
        <v/>
      </c>
      <c r="O26" s="8" t="str">
        <f>IF(AND(E26&gt;1900,YEAR($C$5)-$E26&gt;$N$10,YEAR($C$5)-$E26&lt;=$O$10),COUNT($O$11:O25)+1,"")</f>
        <v/>
      </c>
      <c r="P26" s="8" t="str">
        <f>IF(AND(E26&gt;1900,YEAR($C$5)-$E26&gt;=$P$10),COUNT($P$11:P25)+1,"")</f>
        <v/>
      </c>
    </row>
    <row r="27" spans="1:16" x14ac:dyDescent="0.3">
      <c r="A27" s="5" t="s">
        <v>78</v>
      </c>
      <c r="B27" s="43">
        <v>21</v>
      </c>
      <c r="C27" s="44" t="s">
        <v>26</v>
      </c>
      <c r="D27" s="44" t="s">
        <v>25</v>
      </c>
      <c r="E27" s="45">
        <v>1970</v>
      </c>
      <c r="F27" s="22" t="s">
        <v>146</v>
      </c>
      <c r="G27" s="5" t="str">
        <f t="shared" si="0"/>
        <v>do 59</v>
      </c>
      <c r="H27" s="44" t="s">
        <v>33</v>
      </c>
      <c r="I27" s="7">
        <v>33</v>
      </c>
      <c r="J27" s="7">
        <v>41</v>
      </c>
      <c r="K27" s="8" t="str">
        <f>IF(AND(E27&gt;1900,YEAR($C$5)-$E27&lt;=$K$10),COUNT($K$11:K26)+1,"")</f>
        <v/>
      </c>
      <c r="L27" s="8" t="str">
        <f>IF(AND(E27&gt;1900,YEAR($C$5)-$E27&gt;$K$10,YEAR($C$5)-$E27&lt;=$L$10),COUNT($L$11:L26)+1,"")</f>
        <v/>
      </c>
      <c r="M27" s="8" t="str">
        <f>IF(AND(E27&gt;1900,YEAR($C$5)-$E27&gt;$L$10,YEAR($C$5)-$E27&lt;=$M$10),COUNT($M$11:M26)+1,"")</f>
        <v/>
      </c>
      <c r="N27" s="8">
        <f>IF(AND(E27&gt;1900,YEAR($C$5)-$E27&gt;$M$10,YEAR($C$5)-$E27&lt;=$N$10),COUNT($N$11:N26)+1,"")</f>
        <v>3</v>
      </c>
      <c r="O27" s="8" t="str">
        <f>IF(AND(E27&gt;1900,YEAR($C$5)-$E27&gt;$N$10,YEAR($C$5)-$E27&lt;=$O$10),COUNT($O$11:O26)+1,"")</f>
        <v/>
      </c>
      <c r="P27" s="8" t="str">
        <f>IF(AND(E27&gt;1900,YEAR($C$5)-$E27&gt;=$P$10),COUNT($P$11:P26)+1,"")</f>
        <v/>
      </c>
    </row>
    <row r="28" spans="1:16" x14ac:dyDescent="0.3">
      <c r="A28" s="5" t="s">
        <v>79</v>
      </c>
      <c r="B28" s="46">
        <v>25</v>
      </c>
      <c r="C28" s="68" t="s">
        <v>66</v>
      </c>
      <c r="D28" s="68" t="s">
        <v>9</v>
      </c>
      <c r="E28" s="46">
        <v>1981</v>
      </c>
      <c r="F28" s="22" t="s">
        <v>146</v>
      </c>
      <c r="G28" s="5" t="str">
        <f t="shared" si="0"/>
        <v>do 49</v>
      </c>
      <c r="H28" s="23" t="s">
        <v>172</v>
      </c>
      <c r="I28" s="7">
        <v>33</v>
      </c>
      <c r="J28" s="7">
        <v>47</v>
      </c>
      <c r="K28" s="8" t="str">
        <f>IF(AND(E28&gt;1900,YEAR($C$5)-$E28&lt;=$K$10),COUNT($K$11:K27)+1,"")</f>
        <v/>
      </c>
      <c r="L28" s="8" t="str">
        <f>IF(AND(E28&gt;1900,YEAR($C$5)-$E28&gt;$K$10,YEAR($C$5)-$E28&lt;=$L$10),COUNT($L$11:L27)+1,"")</f>
        <v/>
      </c>
      <c r="M28" s="8">
        <f>IF(AND(E28&gt;1900,YEAR($C$5)-$E28&gt;$L$10,YEAR($C$5)-$E28&lt;=$M$10),COUNT($M$11:M27)+1,"")</f>
        <v>5</v>
      </c>
      <c r="N28" s="8" t="str">
        <f>IF(AND(E28&gt;1900,YEAR($C$5)-$E28&gt;$M$10,YEAR($C$5)-$E28&lt;=$N$10),COUNT($N$11:N27)+1,"")</f>
        <v/>
      </c>
      <c r="O28" s="8" t="str">
        <f>IF(AND(E28&gt;1900,YEAR($C$5)-$E28&gt;$N$10,YEAR($C$5)-$E28&lt;=$O$10),COUNT($O$11:O27)+1,"")</f>
        <v/>
      </c>
      <c r="P28" s="8" t="str">
        <f>IF(AND(E28&gt;1900,YEAR($C$5)-$E28&gt;=$P$10),COUNT($P$11:P27)+1,"")</f>
        <v/>
      </c>
    </row>
    <row r="29" spans="1:16" x14ac:dyDescent="0.3">
      <c r="A29" s="5" t="s">
        <v>105</v>
      </c>
      <c r="B29" s="43">
        <v>4</v>
      </c>
      <c r="C29" s="44" t="s">
        <v>263</v>
      </c>
      <c r="D29" s="44" t="s">
        <v>28</v>
      </c>
      <c r="E29" s="45">
        <v>1962</v>
      </c>
      <c r="F29" s="22" t="s">
        <v>146</v>
      </c>
      <c r="G29" s="5" t="str">
        <f t="shared" si="0"/>
        <v>do 69</v>
      </c>
      <c r="H29" s="44" t="s">
        <v>178</v>
      </c>
      <c r="I29" s="7">
        <v>34</v>
      </c>
      <c r="J29" s="7">
        <v>17</v>
      </c>
      <c r="K29" s="8" t="str">
        <f>IF(AND(E29&gt;1900,YEAR($C$5)-$E29&lt;=$K$10),COUNT($K$11:K28)+1,"")</f>
        <v/>
      </c>
      <c r="L29" s="8" t="str">
        <f>IF(AND(E29&gt;1900,YEAR($C$5)-$E29&gt;$K$10,YEAR($C$5)-$E29&lt;=$L$10),COUNT($L$11:L28)+1,"")</f>
        <v/>
      </c>
      <c r="M29" s="8" t="str">
        <f>IF(AND(E29&gt;1900,YEAR($C$5)-$E29&gt;$L$10,YEAR($C$5)-$E29&lt;=$M$10),COUNT($M$11:M28)+1,"")</f>
        <v/>
      </c>
      <c r="N29" s="8" t="str">
        <f>IF(AND(E29&gt;1900,YEAR($C$5)-$E29&gt;$M$10,YEAR($C$5)-$E29&lt;=$N$10),COUNT($N$11:N28)+1,"")</f>
        <v/>
      </c>
      <c r="O29" s="8">
        <f>IF(AND(E29&gt;1900,YEAR($C$5)-$E29&gt;$N$10,YEAR($C$5)-$E29&lt;=$O$10),COUNT($O$11:O28)+1,"")</f>
        <v>2</v>
      </c>
      <c r="P29" s="8" t="str">
        <f>IF(AND(E29&gt;1900,YEAR($C$5)-$E29&gt;=$P$10),COUNT($P$11:P28)+1,"")</f>
        <v/>
      </c>
    </row>
    <row r="30" spans="1:16" x14ac:dyDescent="0.3">
      <c r="A30" s="5" t="s">
        <v>80</v>
      </c>
      <c r="B30" s="47">
        <v>165</v>
      </c>
      <c r="C30" s="10" t="s">
        <v>208</v>
      </c>
      <c r="D30" s="10" t="s">
        <v>209</v>
      </c>
      <c r="E30" s="47">
        <v>1979</v>
      </c>
      <c r="F30" s="22" t="s">
        <v>146</v>
      </c>
      <c r="G30" s="5" t="str">
        <f t="shared" si="0"/>
        <v>do 49</v>
      </c>
      <c r="H30" s="48" t="s">
        <v>6</v>
      </c>
      <c r="I30" s="7">
        <v>34</v>
      </c>
      <c r="J30" s="7">
        <v>25</v>
      </c>
      <c r="K30" s="8" t="str">
        <f>IF(AND(E30&gt;1900,YEAR($C$5)-$E30&lt;=$K$10),COUNT($K$11:K29)+1,"")</f>
        <v/>
      </c>
      <c r="L30" s="8" t="str">
        <f>IF(AND(E30&gt;1900,YEAR($C$5)-$E30&gt;$K$10,YEAR($C$5)-$E30&lt;=$L$10),COUNT($L$11:L29)+1,"")</f>
        <v/>
      </c>
      <c r="M30" s="8">
        <f>IF(AND(E30&gt;1900,YEAR($C$5)-$E30&gt;$L$10,YEAR($C$5)-$E30&lt;=$M$10),COUNT($M$11:M29)+1,"")</f>
        <v>6</v>
      </c>
      <c r="N30" s="8" t="str">
        <f>IF(AND(E30&gt;1900,YEAR($C$5)-$E30&gt;$M$10,YEAR($C$5)-$E30&lt;=$N$10),COUNT($N$11:N29)+1,"")</f>
        <v/>
      </c>
      <c r="O30" s="8" t="str">
        <f>IF(AND(E30&gt;1900,YEAR($C$5)-$E30&gt;$N$10,YEAR($C$5)-$E30&lt;=$O$10),COUNT($O$11:O29)+1,"")</f>
        <v/>
      </c>
      <c r="P30" s="8" t="str">
        <f>IF(AND(E30&gt;1900,YEAR($C$5)-$E30&gt;=$P$10),COUNT($P$11:P29)+1,"")</f>
        <v/>
      </c>
    </row>
    <row r="31" spans="1:16" x14ac:dyDescent="0.3">
      <c r="A31" s="5" t="s">
        <v>81</v>
      </c>
      <c r="B31" s="47">
        <v>179</v>
      </c>
      <c r="C31" s="10" t="s">
        <v>210</v>
      </c>
      <c r="D31" s="10" t="s">
        <v>57</v>
      </c>
      <c r="E31" s="47">
        <v>1965</v>
      </c>
      <c r="F31" s="22" t="s">
        <v>146</v>
      </c>
      <c r="G31" s="5" t="str">
        <f t="shared" si="0"/>
        <v>do 59</v>
      </c>
      <c r="H31" s="48" t="s">
        <v>6</v>
      </c>
      <c r="I31" s="7">
        <v>34</v>
      </c>
      <c r="J31" s="7">
        <v>54</v>
      </c>
      <c r="K31" s="8" t="str">
        <f>IF(AND(E31&gt;1900,YEAR($C$5)-$E31&lt;=$K$10),COUNT($K$11:K30)+1,"")</f>
        <v/>
      </c>
      <c r="L31" s="8" t="str">
        <f>IF(AND(E31&gt;1900,YEAR($C$5)-$E31&gt;$K$10,YEAR($C$5)-$E31&lt;=$L$10),COUNT($L$11:L30)+1,"")</f>
        <v/>
      </c>
      <c r="M31" s="8" t="str">
        <f>IF(AND(E31&gt;1900,YEAR($C$5)-$E31&gt;$L$10,YEAR($C$5)-$E31&lt;=$M$10),COUNT($M$11:M30)+1,"")</f>
        <v/>
      </c>
      <c r="N31" s="8">
        <f>IF(AND(E31&gt;1900,YEAR($C$5)-$E31&gt;$M$10,YEAR($C$5)-$E31&lt;=$N$10),COUNT($N$11:N30)+1,"")</f>
        <v>4</v>
      </c>
      <c r="O31" s="8" t="str">
        <f>IF(AND(E31&gt;1900,YEAR($C$5)-$E31&gt;$N$10,YEAR($C$5)-$E31&lt;=$O$10),COUNT($O$11:O30)+1,"")</f>
        <v/>
      </c>
      <c r="P31" s="8" t="str">
        <f>IF(AND(E31&gt;1900,YEAR($C$5)-$E31&gt;=$P$10),COUNT($P$11:P30)+1,"")</f>
        <v/>
      </c>
    </row>
    <row r="32" spans="1:16" x14ac:dyDescent="0.3">
      <c r="A32" s="5" t="s">
        <v>82</v>
      </c>
      <c r="B32" s="47">
        <v>142</v>
      </c>
      <c r="C32" s="10" t="s">
        <v>5</v>
      </c>
      <c r="D32" s="10" t="s">
        <v>4</v>
      </c>
      <c r="E32" s="47">
        <v>1979</v>
      </c>
      <c r="F32" s="22" t="s">
        <v>146</v>
      </c>
      <c r="G32" s="5" t="str">
        <f t="shared" si="0"/>
        <v>do 49</v>
      </c>
      <c r="H32" s="48" t="s">
        <v>6</v>
      </c>
      <c r="I32" s="7">
        <v>35</v>
      </c>
      <c r="J32" s="7">
        <v>6</v>
      </c>
      <c r="K32" s="8" t="str">
        <f>IF(AND(E32&gt;1900,YEAR($C$5)-$E32&lt;=$K$10),COUNT($K$11:K31)+1,"")</f>
        <v/>
      </c>
      <c r="L32" s="8" t="str">
        <f>IF(AND(E32&gt;1900,YEAR($C$5)-$E32&gt;$K$10,YEAR($C$5)-$E32&lt;=$L$10),COUNT($L$11:L31)+1,"")</f>
        <v/>
      </c>
      <c r="M32" s="8">
        <f>IF(AND(E32&gt;1900,YEAR($C$5)-$E32&gt;$L$10,YEAR($C$5)-$E32&lt;=$M$10),COUNT($M$11:M31)+1,"")</f>
        <v>7</v>
      </c>
      <c r="N32" s="8" t="str">
        <f>IF(AND(E32&gt;1900,YEAR($C$5)-$E32&gt;$M$10,YEAR($C$5)-$E32&lt;=$N$10),COUNT($N$11:N31)+1,"")</f>
        <v/>
      </c>
      <c r="O32" s="8" t="str">
        <f>IF(AND(E32&gt;1900,YEAR($C$5)-$E32&gt;$N$10,YEAR($C$5)-$E32&lt;=$O$10),COUNT($O$11:O31)+1,"")</f>
        <v/>
      </c>
      <c r="P32" s="8" t="str">
        <f>IF(AND(E32&gt;1900,YEAR($C$5)-$E32&gt;=$P$10),COUNT($P$11:P31)+1,"")</f>
        <v/>
      </c>
    </row>
    <row r="33" spans="1:16" x14ac:dyDescent="0.3">
      <c r="A33" s="5" t="s">
        <v>106</v>
      </c>
      <c r="B33" s="43">
        <v>23</v>
      </c>
      <c r="C33" s="44" t="s">
        <v>32</v>
      </c>
      <c r="D33" s="44" t="s">
        <v>25</v>
      </c>
      <c r="E33" s="45">
        <v>1964</v>
      </c>
      <c r="F33" s="22" t="s">
        <v>146</v>
      </c>
      <c r="G33" s="5" t="str">
        <f t="shared" si="0"/>
        <v>do 69</v>
      </c>
      <c r="H33" s="44" t="s">
        <v>34</v>
      </c>
      <c r="I33" s="7">
        <v>35</v>
      </c>
      <c r="J33" s="7">
        <v>37</v>
      </c>
      <c r="K33" s="8" t="str">
        <f>IF(AND(E33&gt;1900,YEAR($C$5)-$E33&lt;=$K$10),COUNT($K$11:K32)+1,"")</f>
        <v/>
      </c>
      <c r="L33" s="8" t="str">
        <f>IF(AND(E33&gt;1900,YEAR($C$5)-$E33&gt;$K$10,YEAR($C$5)-$E33&lt;=$L$10),COUNT($L$11:L32)+1,"")</f>
        <v/>
      </c>
      <c r="M33" s="8" t="str">
        <f>IF(AND(E33&gt;1900,YEAR($C$5)-$E33&gt;$L$10,YEAR($C$5)-$E33&lt;=$M$10),COUNT($M$11:M32)+1,"")</f>
        <v/>
      </c>
      <c r="N33" s="8" t="str">
        <f>IF(AND(E33&gt;1900,YEAR($C$5)-$E33&gt;$M$10,YEAR($C$5)-$E33&lt;=$N$10),COUNT($N$11:N32)+1,"")</f>
        <v/>
      </c>
      <c r="O33" s="8">
        <f>IF(AND(E33&gt;1900,YEAR($C$5)-$E33&gt;$N$10,YEAR($C$5)-$E33&lt;=$O$10),COUNT($O$11:O32)+1,"")</f>
        <v>3</v>
      </c>
      <c r="P33" s="8" t="str">
        <f>IF(AND(E33&gt;1900,YEAR($C$5)-$E33&gt;=$P$10),COUNT($P$11:P32)+1,"")</f>
        <v/>
      </c>
    </row>
    <row r="34" spans="1:16" x14ac:dyDescent="0.3">
      <c r="A34" s="5" t="s">
        <v>83</v>
      </c>
      <c r="B34" s="47">
        <v>182</v>
      </c>
      <c r="C34" s="10" t="s">
        <v>214</v>
      </c>
      <c r="D34" s="10" t="s">
        <v>39</v>
      </c>
      <c r="E34" s="47">
        <v>1961</v>
      </c>
      <c r="F34" s="22" t="s">
        <v>146</v>
      </c>
      <c r="G34" s="5" t="str">
        <f t="shared" si="0"/>
        <v>do 69</v>
      </c>
      <c r="H34" s="48" t="s">
        <v>6</v>
      </c>
      <c r="I34" s="7">
        <v>36</v>
      </c>
      <c r="J34" s="7">
        <v>45</v>
      </c>
      <c r="K34" s="8" t="str">
        <f>IF(AND(E34&gt;1900,YEAR($C$5)-$E34&lt;=$K$10),COUNT($K$11:K33)+1,"")</f>
        <v/>
      </c>
      <c r="L34" s="8" t="str">
        <f>IF(AND(E34&gt;1900,YEAR($C$5)-$E34&gt;$K$10,YEAR($C$5)-$E34&lt;=$L$10),COUNT($L$11:L33)+1,"")</f>
        <v/>
      </c>
      <c r="M34" s="8" t="str">
        <f>IF(AND(E34&gt;1900,YEAR($C$5)-$E34&gt;$L$10,YEAR($C$5)-$E34&lt;=$M$10),COUNT($M$11:M33)+1,"")</f>
        <v/>
      </c>
      <c r="N34" s="8" t="str">
        <f>IF(AND(E34&gt;1900,YEAR($C$5)-$E34&gt;$M$10,YEAR($C$5)-$E34&lt;=$N$10),COUNT($N$11:N33)+1,"")</f>
        <v/>
      </c>
      <c r="O34" s="8">
        <f>IF(AND(E34&gt;1900,YEAR($C$5)-$E34&gt;$N$10,YEAR($C$5)-$E34&lt;=$O$10),COUNT($O$11:O33)+1,"")</f>
        <v>4</v>
      </c>
      <c r="P34" s="8" t="str">
        <f>IF(AND(E34&gt;1900,YEAR($C$5)-$E34&gt;=$P$10),COUNT($P$11:P33)+1,"")</f>
        <v/>
      </c>
    </row>
    <row r="35" spans="1:16" x14ac:dyDescent="0.3">
      <c r="A35" s="5" t="s">
        <v>84</v>
      </c>
      <c r="B35" s="47">
        <v>167</v>
      </c>
      <c r="C35" s="10" t="s">
        <v>217</v>
      </c>
      <c r="D35" s="10" t="s">
        <v>16</v>
      </c>
      <c r="E35" s="47">
        <v>1983</v>
      </c>
      <c r="F35" s="22" t="s">
        <v>146</v>
      </c>
      <c r="G35" s="5" t="str">
        <f t="shared" si="0"/>
        <v>do 49</v>
      </c>
      <c r="H35" s="48" t="s">
        <v>6</v>
      </c>
      <c r="I35" s="7">
        <v>37</v>
      </c>
      <c r="J35" s="7">
        <v>42</v>
      </c>
      <c r="K35" s="8" t="str">
        <f>IF(AND(E35&gt;1900,YEAR($C$5)-$E35&lt;=$K$10),COUNT($K$11:K34)+1,"")</f>
        <v/>
      </c>
      <c r="L35" s="8" t="str">
        <f>IF(AND(E35&gt;1900,YEAR($C$5)-$E35&gt;$K$10,YEAR($C$5)-$E35&lt;=$L$10),COUNT($L$11:L34)+1,"")</f>
        <v/>
      </c>
      <c r="M35" s="8">
        <f>IF(AND(E35&gt;1900,YEAR($C$5)-$E35&gt;$L$10,YEAR($C$5)-$E35&lt;=$M$10),COUNT($M$11:M34)+1,"")</f>
        <v>8</v>
      </c>
      <c r="N35" s="8" t="str">
        <f>IF(AND(E35&gt;1900,YEAR($C$5)-$E35&gt;$M$10,YEAR($C$5)-$E35&lt;=$N$10),COUNT($N$11:N34)+1,"")</f>
        <v/>
      </c>
      <c r="O35" s="8" t="str">
        <f>IF(AND(E35&gt;1900,YEAR($C$5)-$E35&gt;$N$10,YEAR($C$5)-$E35&lt;=$O$10),COUNT($O$11:O34)+1,"")</f>
        <v/>
      </c>
      <c r="P35" s="8" t="str">
        <f>IF(AND(E35&gt;1900,YEAR($C$5)-$E35&gt;=$P$10),COUNT($P$11:P34)+1,"")</f>
        <v/>
      </c>
    </row>
    <row r="36" spans="1:16" x14ac:dyDescent="0.3">
      <c r="A36" s="5" t="s">
        <v>85</v>
      </c>
      <c r="B36" s="46">
        <v>32</v>
      </c>
      <c r="C36" s="68" t="s">
        <v>218</v>
      </c>
      <c r="D36" s="68" t="s">
        <v>206</v>
      </c>
      <c r="E36" s="46">
        <v>1973</v>
      </c>
      <c r="F36" s="22" t="s">
        <v>146</v>
      </c>
      <c r="G36" s="5" t="str">
        <f t="shared" si="0"/>
        <v>do 59</v>
      </c>
      <c r="H36" s="23" t="s">
        <v>181</v>
      </c>
      <c r="I36" s="7">
        <v>37</v>
      </c>
      <c r="J36" s="7">
        <v>51</v>
      </c>
      <c r="K36" s="8" t="str">
        <f>IF(AND(E36&gt;1900,YEAR($C$5)-$E36&lt;=$K$10),COUNT($K$11:K35)+1,"")</f>
        <v/>
      </c>
      <c r="L36" s="8" t="str">
        <f>IF(AND(E36&gt;1900,YEAR($C$5)-$E36&gt;$K$10,YEAR($C$5)-$E36&lt;=$L$10),COUNT($L$11:L35)+1,"")</f>
        <v/>
      </c>
      <c r="M36" s="8" t="str">
        <f>IF(AND(E36&gt;1900,YEAR($C$5)-$E36&gt;$L$10,YEAR($C$5)-$E36&lt;=$M$10),COUNT($M$11:M35)+1,"")</f>
        <v/>
      </c>
      <c r="N36" s="8">
        <f>IF(AND(E36&gt;1900,YEAR($C$5)-$E36&gt;$M$10,YEAR($C$5)-$E36&lt;=$N$10),COUNT($N$11:N35)+1,"")</f>
        <v>5</v>
      </c>
      <c r="O36" s="8" t="str">
        <f>IF(AND(E36&gt;1900,YEAR($C$5)-$E36&gt;$N$10,YEAR($C$5)-$E36&lt;=$O$10),COUNT($O$11:O35)+1,"")</f>
        <v/>
      </c>
      <c r="P36" s="8" t="str">
        <f>IF(AND(E36&gt;1900,YEAR($C$5)-$E36&gt;=$P$10),COUNT($P$11:P35)+1,"")</f>
        <v/>
      </c>
    </row>
    <row r="37" spans="1:16" x14ac:dyDescent="0.3">
      <c r="A37" s="5" t="s">
        <v>86</v>
      </c>
      <c r="B37" s="47">
        <v>177</v>
      </c>
      <c r="C37" s="10" t="s">
        <v>5</v>
      </c>
      <c r="D37" s="10" t="s">
        <v>219</v>
      </c>
      <c r="E37" s="47">
        <v>2007</v>
      </c>
      <c r="F37" s="22" t="s">
        <v>146</v>
      </c>
      <c r="G37" s="5" t="str">
        <f t="shared" si="0"/>
        <v>do 29</v>
      </c>
      <c r="H37" s="48" t="s">
        <v>6</v>
      </c>
      <c r="I37" s="7">
        <v>37</v>
      </c>
      <c r="J37" s="7">
        <v>59</v>
      </c>
      <c r="K37" s="8">
        <f>IF(AND(E37&gt;1900,YEAR($C$5)-$E37&lt;=$K$10),COUNT($K$11:K36)+1,"")</f>
        <v>3</v>
      </c>
      <c r="L37" s="8" t="str">
        <f>IF(AND(E37&gt;1900,YEAR($C$5)-$E37&gt;$K$10,YEAR($C$5)-$E37&lt;=$L$10),COUNT($L$11:L36)+1,"")</f>
        <v/>
      </c>
      <c r="M37" s="8" t="str">
        <f>IF(AND(E37&gt;1900,YEAR($C$5)-$E37&gt;$L$10,YEAR($C$5)-$E37&lt;=$M$10),COUNT($M$11:M36)+1,"")</f>
        <v/>
      </c>
      <c r="N37" s="8" t="str">
        <f>IF(AND(E37&gt;1900,YEAR($C$5)-$E37&gt;$M$10,YEAR($C$5)-$E37&lt;=$N$10),COUNT($N$11:N36)+1,"")</f>
        <v/>
      </c>
      <c r="O37" s="8" t="str">
        <f>IF(AND(E37&gt;1900,YEAR($C$5)-$E37&gt;$N$10,YEAR($C$5)-$E37&lt;=$O$10),COUNT($O$11:O36)+1,"")</f>
        <v/>
      </c>
      <c r="P37" s="8" t="str">
        <f>IF(AND(E37&gt;1900,YEAR($C$5)-$E37&gt;=$P$10),COUNT($P$11:P36)+1,"")</f>
        <v/>
      </c>
    </row>
    <row r="38" spans="1:16" x14ac:dyDescent="0.3">
      <c r="A38" s="5" t="s">
        <v>87</v>
      </c>
      <c r="B38" s="46">
        <v>30</v>
      </c>
      <c r="C38" s="68" t="s">
        <v>46</v>
      </c>
      <c r="D38" s="68" t="s">
        <v>16</v>
      </c>
      <c r="E38" s="46">
        <v>1962</v>
      </c>
      <c r="F38" s="22" t="s">
        <v>146</v>
      </c>
      <c r="G38" s="5" t="str">
        <f t="shared" si="0"/>
        <v>do 69</v>
      </c>
      <c r="H38" s="23" t="s">
        <v>179</v>
      </c>
      <c r="I38" s="7">
        <v>38</v>
      </c>
      <c r="J38" s="7">
        <v>5</v>
      </c>
      <c r="K38" s="8" t="str">
        <f>IF(AND(E38&gt;1900,YEAR($C$5)-$E38&lt;=$K$10),COUNT($K$11:K37)+1,"")</f>
        <v/>
      </c>
      <c r="L38" s="8" t="str">
        <f>IF(AND(E38&gt;1900,YEAR($C$5)-$E38&gt;$K$10,YEAR($C$5)-$E38&lt;=$L$10),COUNT($L$11:L37)+1,"")</f>
        <v/>
      </c>
      <c r="M38" s="8" t="str">
        <f>IF(AND(E38&gt;1900,YEAR($C$5)-$E38&gt;$L$10,YEAR($C$5)-$E38&lt;=$M$10),COUNT($M$11:M37)+1,"")</f>
        <v/>
      </c>
      <c r="N38" s="8" t="str">
        <f>IF(AND(E38&gt;1900,YEAR($C$5)-$E38&gt;$M$10,YEAR($C$5)-$E38&lt;=$N$10),COUNT($N$11:N37)+1,"")</f>
        <v/>
      </c>
      <c r="O38" s="8">
        <f>IF(AND(E38&gt;1900,YEAR($C$5)-$E38&gt;$N$10,YEAR($C$5)-$E38&lt;=$O$10),COUNT($O$11:O37)+1,"")</f>
        <v>5</v>
      </c>
      <c r="P38" s="8" t="str">
        <f>IF(AND(E38&gt;1900,YEAR($C$5)-$E38&gt;=$P$10),COUNT($P$11:P37)+1,"")</f>
        <v/>
      </c>
    </row>
    <row r="39" spans="1:16" x14ac:dyDescent="0.3">
      <c r="A39" s="5" t="s">
        <v>88</v>
      </c>
      <c r="B39" s="47">
        <v>128</v>
      </c>
      <c r="C39" s="10" t="s">
        <v>220</v>
      </c>
      <c r="D39" s="10" t="s">
        <v>25</v>
      </c>
      <c r="E39" s="47">
        <v>1965</v>
      </c>
      <c r="F39" s="22" t="s">
        <v>146</v>
      </c>
      <c r="G39" s="5" t="str">
        <f t="shared" si="0"/>
        <v>do 59</v>
      </c>
      <c r="H39" s="48" t="s">
        <v>6</v>
      </c>
      <c r="I39" s="7">
        <v>38</v>
      </c>
      <c r="J39" s="7">
        <v>15</v>
      </c>
      <c r="K39" s="8" t="str">
        <f>IF(AND(E39&gt;1900,YEAR($C$5)-$E39&lt;=$K$10),COUNT($K$11:K38)+1,"")</f>
        <v/>
      </c>
      <c r="L39" s="8" t="str">
        <f>IF(AND(E39&gt;1900,YEAR($C$5)-$E39&gt;$K$10,YEAR($C$5)-$E39&lt;=$L$10),COUNT($L$11:L38)+1,"")</f>
        <v/>
      </c>
      <c r="M39" s="8" t="str">
        <f>IF(AND(E39&gt;1900,YEAR($C$5)-$E39&gt;$L$10,YEAR($C$5)-$E39&lt;=$M$10),COUNT($M$11:M38)+1,"")</f>
        <v/>
      </c>
      <c r="N39" s="8">
        <f>IF(AND(E39&gt;1900,YEAR($C$5)-$E39&gt;$M$10,YEAR($C$5)-$E39&lt;=$N$10),COUNT($N$11:N38)+1,"")</f>
        <v>6</v>
      </c>
      <c r="O39" s="8" t="str">
        <f>IF(AND(E39&gt;1900,YEAR($C$5)-$E39&gt;$N$10,YEAR($C$5)-$E39&lt;=$O$10),COUNT($O$11:O38)+1,"")</f>
        <v/>
      </c>
      <c r="P39" s="8" t="str">
        <f>IF(AND(E39&gt;1900,YEAR($C$5)-$E39&gt;=$P$10),COUNT($P$11:P38)+1,"")</f>
        <v/>
      </c>
    </row>
    <row r="40" spans="1:16" x14ac:dyDescent="0.3">
      <c r="A40" s="5" t="s">
        <v>89</v>
      </c>
      <c r="B40" s="46">
        <v>26</v>
      </c>
      <c r="C40" s="68" t="s">
        <v>66</v>
      </c>
      <c r="D40" s="68" t="s">
        <v>28</v>
      </c>
      <c r="E40" s="46">
        <v>2016</v>
      </c>
      <c r="F40" s="22" t="s">
        <v>146</v>
      </c>
      <c r="G40" s="5" t="str">
        <f t="shared" si="0"/>
        <v>do 29</v>
      </c>
      <c r="H40" s="23" t="s">
        <v>182</v>
      </c>
      <c r="I40" s="7">
        <v>38</v>
      </c>
      <c r="J40" s="7">
        <v>16</v>
      </c>
      <c r="K40" s="8">
        <f>IF(AND(E40&gt;1900,YEAR($C$5)-$E40&lt;=$K$10),COUNT($K$11:K39)+1,"")</f>
        <v>4</v>
      </c>
      <c r="L40" s="8" t="str">
        <f>IF(AND(E40&gt;1900,YEAR($C$5)-$E40&gt;$K$10,YEAR($C$5)-$E40&lt;=$L$10),COUNT($L$11:L39)+1,"")</f>
        <v/>
      </c>
      <c r="M40" s="8" t="str">
        <f>IF(AND(E40&gt;1900,YEAR($C$5)-$E40&gt;$L$10,YEAR($C$5)-$E40&lt;=$M$10),COUNT($M$11:M39)+1,"")</f>
        <v/>
      </c>
      <c r="N40" s="8" t="str">
        <f>IF(AND(E40&gt;1900,YEAR($C$5)-$E40&gt;$M$10,YEAR($C$5)-$E40&lt;=$N$10),COUNT($N$11:N39)+1,"")</f>
        <v/>
      </c>
      <c r="O40" s="8" t="str">
        <f>IF(AND(E40&gt;1900,YEAR($C$5)-$E40&gt;$N$10,YEAR($C$5)-$E40&lt;=$O$10),COUNT($O$11:O39)+1,"")</f>
        <v/>
      </c>
      <c r="P40" s="8" t="str">
        <f>IF(AND(E40&gt;1900,YEAR($C$5)-$E40&gt;=$P$10),COUNT($P$11:P39)+1,"")</f>
        <v/>
      </c>
    </row>
    <row r="41" spans="1:16" x14ac:dyDescent="0.3">
      <c r="A41" s="5" t="s">
        <v>90</v>
      </c>
      <c r="B41" s="46">
        <v>16</v>
      </c>
      <c r="C41" s="68" t="s">
        <v>13</v>
      </c>
      <c r="D41" s="68" t="s">
        <v>12</v>
      </c>
      <c r="E41" s="46">
        <v>1968</v>
      </c>
      <c r="F41" s="22" t="s">
        <v>146</v>
      </c>
      <c r="G41" s="5" t="str">
        <f t="shared" si="0"/>
        <v>do 59</v>
      </c>
      <c r="H41" s="23" t="s">
        <v>183</v>
      </c>
      <c r="I41" s="7">
        <v>38</v>
      </c>
      <c r="J41" s="7">
        <v>25</v>
      </c>
      <c r="K41" s="8" t="str">
        <f>IF(AND(E41&gt;1900,YEAR($C$5)-$E41&lt;=$K$10),COUNT($K$11:K40)+1,"")</f>
        <v/>
      </c>
      <c r="L41" s="8" t="str">
        <f>IF(AND(E41&gt;1900,YEAR($C$5)-$E41&gt;$K$10,YEAR($C$5)-$E41&lt;=$L$10),COUNT($L$11:L40)+1,"")</f>
        <v/>
      </c>
      <c r="M41" s="8" t="str">
        <f>IF(AND(E41&gt;1900,YEAR($C$5)-$E41&gt;$L$10,YEAR($C$5)-$E41&lt;=$M$10),COUNT($M$11:M40)+1,"")</f>
        <v/>
      </c>
      <c r="N41" s="8">
        <f>IF(AND(E41&gt;1900,YEAR($C$5)-$E41&gt;$M$10,YEAR($C$5)-$E41&lt;=$N$10),COUNT($N$11:N40)+1,"")</f>
        <v>7</v>
      </c>
      <c r="O41" s="8" t="str">
        <f>IF(AND(E41&gt;1900,YEAR($C$5)-$E41&gt;$N$10,YEAR($C$5)-$E41&lt;=$O$10),COUNT($O$11:O40)+1,"")</f>
        <v/>
      </c>
      <c r="P41" s="8" t="str">
        <f>IF(AND(E41&gt;1900,YEAR($C$5)-$E41&gt;=$P$10),COUNT($P$11:P40)+1,"")</f>
        <v/>
      </c>
    </row>
    <row r="42" spans="1:16" x14ac:dyDescent="0.3">
      <c r="A42" s="5" t="s">
        <v>91</v>
      </c>
      <c r="B42" s="46">
        <v>17</v>
      </c>
      <c r="C42" s="68" t="s">
        <v>65</v>
      </c>
      <c r="D42" s="68" t="s">
        <v>35</v>
      </c>
      <c r="E42" s="46">
        <v>1963</v>
      </c>
      <c r="F42" s="22" t="s">
        <v>146</v>
      </c>
      <c r="G42" s="5" t="str">
        <f t="shared" si="0"/>
        <v>do 69</v>
      </c>
      <c r="H42" s="23" t="s">
        <v>182</v>
      </c>
      <c r="I42" s="7">
        <v>38</v>
      </c>
      <c r="J42" s="7">
        <v>26</v>
      </c>
      <c r="K42" s="8" t="str">
        <f>IF(AND(E42&gt;1900,YEAR($C$5)-$E42&lt;=$K$10),COUNT($K$11:K41)+1,"")</f>
        <v/>
      </c>
      <c r="L42" s="8" t="str">
        <f>IF(AND(E42&gt;1900,YEAR($C$5)-$E42&gt;$K$10,YEAR($C$5)-$E42&lt;=$L$10),COUNT($L$11:L41)+1,"")</f>
        <v/>
      </c>
      <c r="M42" s="8" t="str">
        <f>IF(AND(E42&gt;1900,YEAR($C$5)-$E42&gt;$L$10,YEAR($C$5)-$E42&lt;=$M$10),COUNT($M$11:M41)+1,"")</f>
        <v/>
      </c>
      <c r="N42" s="8" t="str">
        <f>IF(AND(E42&gt;1900,YEAR($C$5)-$E42&gt;$M$10,YEAR($C$5)-$E42&lt;=$N$10),COUNT($N$11:N41)+1,"")</f>
        <v/>
      </c>
      <c r="O42" s="8">
        <f>IF(AND(E42&gt;1900,YEAR($C$5)-$E42&gt;$N$10,YEAR($C$5)-$E42&lt;=$O$10),COUNT($O$11:O41)+1,"")</f>
        <v>6</v>
      </c>
      <c r="P42" s="8" t="str">
        <f>IF(AND(E42&gt;1900,YEAR($C$5)-$E42&gt;=$P$10),COUNT($P$11:P41)+1,"")</f>
        <v/>
      </c>
    </row>
    <row r="43" spans="1:16" x14ac:dyDescent="0.3">
      <c r="A43" s="5" t="s">
        <v>92</v>
      </c>
      <c r="B43" s="45">
        <v>184</v>
      </c>
      <c r="C43" s="44" t="s">
        <v>43</v>
      </c>
      <c r="D43" s="44" t="s">
        <v>42</v>
      </c>
      <c r="E43" s="45">
        <v>1959</v>
      </c>
      <c r="F43" s="22" t="s">
        <v>146</v>
      </c>
      <c r="G43" s="5" t="str">
        <f t="shared" si="0"/>
        <v>do 69</v>
      </c>
      <c r="H43" s="44" t="s">
        <v>6</v>
      </c>
      <c r="I43" s="7">
        <v>38</v>
      </c>
      <c r="J43" s="7">
        <v>38</v>
      </c>
      <c r="K43" s="8" t="str">
        <f>IF(AND(E43&gt;1900,YEAR($C$5)-$E43&lt;=$K$10),COUNT($K$11:K42)+1,"")</f>
        <v/>
      </c>
      <c r="L43" s="8" t="str">
        <f>IF(AND(E43&gt;1900,YEAR($C$5)-$E43&gt;$K$10,YEAR($C$5)-$E43&lt;=$L$10),COUNT($L$11:L42)+1,"")</f>
        <v/>
      </c>
      <c r="M43" s="8" t="str">
        <f>IF(AND(E43&gt;1900,YEAR($C$5)-$E43&gt;$L$10,YEAR($C$5)-$E43&lt;=$M$10),COUNT($M$11:M42)+1,"")</f>
        <v/>
      </c>
      <c r="N43" s="8" t="str">
        <f>IF(AND(E43&gt;1900,YEAR($C$5)-$E43&gt;$M$10,YEAR($C$5)-$E43&lt;=$N$10),COUNT($N$11:N42)+1,"")</f>
        <v/>
      </c>
      <c r="O43" s="8">
        <f>IF(AND(E43&gt;1900,YEAR($C$5)-$E43&gt;$N$10,YEAR($C$5)-$E43&lt;=$O$10),COUNT($O$11:O42)+1,"")</f>
        <v>7</v>
      </c>
      <c r="P43" s="8" t="str">
        <f>IF(AND(E43&gt;1900,YEAR($C$5)-$E43&gt;=$P$10),COUNT($P$11:P42)+1,"")</f>
        <v/>
      </c>
    </row>
    <row r="44" spans="1:16" x14ac:dyDescent="0.3">
      <c r="A44" s="5" t="s">
        <v>93</v>
      </c>
      <c r="B44" s="46">
        <v>28</v>
      </c>
      <c r="C44" s="68" t="s">
        <v>221</v>
      </c>
      <c r="D44" s="68" t="s">
        <v>25</v>
      </c>
      <c r="E44" s="46">
        <v>1963</v>
      </c>
      <c r="F44" s="22" t="s">
        <v>146</v>
      </c>
      <c r="G44" s="5" t="str">
        <f t="shared" si="0"/>
        <v>do 69</v>
      </c>
      <c r="H44" s="23" t="s">
        <v>184</v>
      </c>
      <c r="I44" s="7">
        <v>39</v>
      </c>
      <c r="J44" s="7">
        <v>7</v>
      </c>
      <c r="K44" s="8" t="str">
        <f>IF(AND(E44&gt;1900,YEAR($C$5)-$E44&lt;=$K$10),COUNT($K$11:K43)+1,"")</f>
        <v/>
      </c>
      <c r="L44" s="8" t="str">
        <f>IF(AND(E44&gt;1900,YEAR($C$5)-$E44&gt;$K$10,YEAR($C$5)-$E44&lt;=$L$10),COUNT($L$11:L43)+1,"")</f>
        <v/>
      </c>
      <c r="M44" s="8" t="str">
        <f>IF(AND(E44&gt;1900,YEAR($C$5)-$E44&gt;$L$10,YEAR($C$5)-$E44&lt;=$M$10),COUNT($M$11:M43)+1,"")</f>
        <v/>
      </c>
      <c r="N44" s="8" t="str">
        <f>IF(AND(E44&gt;1900,YEAR($C$5)-$E44&gt;$M$10,YEAR($C$5)-$E44&lt;=$N$10),COUNT($N$11:N43)+1,"")</f>
        <v/>
      </c>
      <c r="O44" s="8">
        <f>IF(AND(E44&gt;1900,YEAR($C$5)-$E44&gt;$N$10,YEAR($C$5)-$E44&lt;=$O$10),COUNT($O$11:O43)+1,"")</f>
        <v>8</v>
      </c>
      <c r="P44" s="8" t="str">
        <f>IF(AND(E44&gt;1900,YEAR($C$5)-$E44&gt;=$P$10),COUNT($P$11:P43)+1,"")</f>
        <v/>
      </c>
    </row>
    <row r="45" spans="1:16" x14ac:dyDescent="0.3">
      <c r="A45" s="5" t="s">
        <v>94</v>
      </c>
      <c r="B45" s="45">
        <v>185</v>
      </c>
      <c r="C45" s="44" t="s">
        <v>224</v>
      </c>
      <c r="D45" s="44" t="s">
        <v>15</v>
      </c>
      <c r="E45" s="45">
        <v>1991</v>
      </c>
      <c r="F45" s="22" t="s">
        <v>146</v>
      </c>
      <c r="G45" s="5" t="str">
        <f t="shared" si="0"/>
        <v>do 39</v>
      </c>
      <c r="H45" s="44" t="s">
        <v>6</v>
      </c>
      <c r="I45" s="7">
        <v>39</v>
      </c>
      <c r="J45" s="7">
        <v>20</v>
      </c>
      <c r="K45" s="8" t="str">
        <f>IF(AND(E45&gt;1900,YEAR($C$5)-$E45&lt;=$K$10),COUNT($K$11:K44)+1,"")</f>
        <v/>
      </c>
      <c r="L45" s="8">
        <f>IF(AND(E45&gt;1900,YEAR($C$5)-$E45&gt;$K$10,YEAR($C$5)-$E45&lt;=$L$10),COUNT($L$11:L44)+1,"")</f>
        <v>6</v>
      </c>
      <c r="M45" s="8" t="str">
        <f>IF(AND(E45&gt;1900,YEAR($C$5)-$E45&gt;$L$10,YEAR($C$5)-$E45&lt;=$M$10),COUNT($M$11:M44)+1,"")</f>
        <v/>
      </c>
      <c r="N45" s="8" t="str">
        <f>IF(AND(E45&gt;1900,YEAR($C$5)-$E45&gt;$M$10,YEAR($C$5)-$E45&lt;=$N$10),COUNT($N$11:N44)+1,"")</f>
        <v/>
      </c>
      <c r="O45" s="8" t="str">
        <f>IF(AND(E45&gt;1900,YEAR($C$5)-$E45&gt;$N$10,YEAR($C$5)-$E45&lt;=$O$10),COUNT($O$11:O44)+1,"")</f>
        <v/>
      </c>
      <c r="P45" s="8" t="str">
        <f>IF(AND(E45&gt;1900,YEAR($C$5)-$E45&gt;=$P$10),COUNT($P$11:P44)+1,"")</f>
        <v/>
      </c>
    </row>
    <row r="46" spans="1:16" x14ac:dyDescent="0.3">
      <c r="A46" s="5" t="s">
        <v>95</v>
      </c>
      <c r="B46" s="45">
        <v>115</v>
      </c>
      <c r="C46" s="44" t="s">
        <v>30</v>
      </c>
      <c r="D46" s="44" t="s">
        <v>29</v>
      </c>
      <c r="E46" s="45">
        <v>1957</v>
      </c>
      <c r="F46" s="22" t="s">
        <v>146</v>
      </c>
      <c r="G46" s="5" t="str">
        <f t="shared" si="0"/>
        <v>do 69</v>
      </c>
      <c r="H46" s="44" t="s">
        <v>8</v>
      </c>
      <c r="I46" s="7">
        <v>39</v>
      </c>
      <c r="J46" s="7">
        <v>25</v>
      </c>
      <c r="K46" s="8" t="str">
        <f>IF(AND(E46&gt;1900,YEAR($C$5)-$E46&lt;=$K$10),COUNT($K$11:K45)+1,"")</f>
        <v/>
      </c>
      <c r="L46" s="8" t="str">
        <f>IF(AND(E46&gt;1900,YEAR($C$5)-$E46&gt;$K$10,YEAR($C$5)-$E46&lt;=$L$10),COUNT($L$11:L45)+1,"")</f>
        <v/>
      </c>
      <c r="M46" s="8" t="str">
        <f>IF(AND(E46&gt;1900,YEAR($C$5)-$E46&gt;$L$10,YEAR($C$5)-$E46&lt;=$M$10),COUNT($M$11:M45)+1,"")</f>
        <v/>
      </c>
      <c r="N46" s="8" t="str">
        <f>IF(AND(E46&gt;1900,YEAR($C$5)-$E46&gt;$M$10,YEAR($C$5)-$E46&lt;=$N$10),COUNT($N$11:N45)+1,"")</f>
        <v/>
      </c>
      <c r="O46" s="8">
        <f>IF(AND(E46&gt;1900,YEAR($C$5)-$E46&gt;$N$10,YEAR($C$5)-$E46&lt;=$O$10),COUNT($O$11:O45)+1,"")</f>
        <v>9</v>
      </c>
      <c r="P46" s="8" t="str">
        <f>IF(AND(E46&gt;1900,YEAR($C$5)-$E46&gt;=$P$10),COUNT($P$11:P45)+1,"")</f>
        <v/>
      </c>
    </row>
    <row r="47" spans="1:16" x14ac:dyDescent="0.3">
      <c r="A47" s="5" t="s">
        <v>96</v>
      </c>
      <c r="B47" s="43">
        <v>22</v>
      </c>
      <c r="C47" s="44" t="s">
        <v>32</v>
      </c>
      <c r="D47" s="44" t="s">
        <v>31</v>
      </c>
      <c r="E47" s="45">
        <v>1962</v>
      </c>
      <c r="F47" s="22" t="s">
        <v>146</v>
      </c>
      <c r="G47" s="5" t="str">
        <f t="shared" si="0"/>
        <v>do 69</v>
      </c>
      <c r="H47" s="44" t="s">
        <v>33</v>
      </c>
      <c r="I47" s="7">
        <v>39</v>
      </c>
      <c r="J47" s="7">
        <v>29</v>
      </c>
      <c r="K47" s="8" t="str">
        <f>IF(AND(E47&gt;1900,YEAR($C$5)-$E47&lt;=$K$10),COUNT($K$11:K46)+1,"")</f>
        <v/>
      </c>
      <c r="L47" s="8" t="str">
        <f>IF(AND(E47&gt;1900,YEAR($C$5)-$E47&gt;$K$10,YEAR($C$5)-$E47&lt;=$L$10),COUNT($L$11:L46)+1,"")</f>
        <v/>
      </c>
      <c r="M47" s="8" t="str">
        <f>IF(AND(E47&gt;1900,YEAR($C$5)-$E47&gt;$L$10,YEAR($C$5)-$E47&lt;=$M$10),COUNT($M$11:M46)+1,"")</f>
        <v/>
      </c>
      <c r="N47" s="8" t="str">
        <f>IF(AND(E47&gt;1900,YEAR($C$5)-$E47&gt;$M$10,YEAR($C$5)-$E47&lt;=$N$10),COUNT($N$11:N46)+1,"")</f>
        <v/>
      </c>
      <c r="O47" s="8">
        <f>IF(AND(E47&gt;1900,YEAR($C$5)-$E47&gt;$N$10,YEAR($C$5)-$E47&lt;=$O$10),COUNT($O$11:O46)+1,"")</f>
        <v>10</v>
      </c>
      <c r="P47" s="8" t="str">
        <f>IF(AND(E47&gt;1900,YEAR($C$5)-$E47&gt;=$P$10),COUNT($P$11:P46)+1,"")</f>
        <v/>
      </c>
    </row>
    <row r="48" spans="1:16" x14ac:dyDescent="0.3">
      <c r="A48" s="5" t="s">
        <v>107</v>
      </c>
      <c r="B48" s="47">
        <v>112</v>
      </c>
      <c r="C48" s="10" t="s">
        <v>226</v>
      </c>
      <c r="D48" s="10" t="s">
        <v>29</v>
      </c>
      <c r="E48" s="47">
        <v>1955</v>
      </c>
      <c r="F48" s="22" t="s">
        <v>146</v>
      </c>
      <c r="G48" s="5" t="str">
        <f t="shared" si="0"/>
        <v>do 69</v>
      </c>
      <c r="H48" s="48" t="s">
        <v>6</v>
      </c>
      <c r="I48" s="7">
        <v>40</v>
      </c>
      <c r="J48" s="7">
        <v>38</v>
      </c>
      <c r="K48" s="8" t="str">
        <f>IF(AND(E48&gt;1900,YEAR($C$5)-$E48&lt;=$K$10),COUNT($K$11:K47)+1,"")</f>
        <v/>
      </c>
      <c r="L48" s="8" t="str">
        <f>IF(AND(E48&gt;1900,YEAR($C$5)-$E48&gt;$K$10,YEAR($C$5)-$E48&lt;=$L$10),COUNT($L$11:L47)+1,"")</f>
        <v/>
      </c>
      <c r="M48" s="8" t="str">
        <f>IF(AND(E48&gt;1900,YEAR($C$5)-$E48&gt;$L$10,YEAR($C$5)-$E48&lt;=$M$10),COUNT($M$11:M47)+1,"")</f>
        <v/>
      </c>
      <c r="N48" s="8" t="str">
        <f>IF(AND(E48&gt;1900,YEAR($C$5)-$E48&gt;$M$10,YEAR($C$5)-$E48&lt;=$N$10),COUNT($N$11:N47)+1,"")</f>
        <v/>
      </c>
      <c r="O48" s="8">
        <f>IF(AND(E48&gt;1900,YEAR($C$5)-$E48&gt;$N$10,YEAR($C$5)-$E48&lt;=$O$10),COUNT($O$11:O47)+1,"")</f>
        <v>11</v>
      </c>
      <c r="P48" s="8" t="str">
        <f>IF(AND(E48&gt;1900,YEAR($C$5)-$E48&gt;=$P$10),COUNT($P$11:P47)+1,"")</f>
        <v/>
      </c>
    </row>
    <row r="49" spans="1:16" x14ac:dyDescent="0.3">
      <c r="A49" s="5" t="s">
        <v>108</v>
      </c>
      <c r="B49" s="45">
        <v>126</v>
      </c>
      <c r="C49" s="44" t="s">
        <v>24</v>
      </c>
      <c r="D49" s="44" t="s">
        <v>23</v>
      </c>
      <c r="E49" s="45">
        <v>1972</v>
      </c>
      <c r="F49" s="22" t="s">
        <v>146</v>
      </c>
      <c r="G49" s="5" t="str">
        <f t="shared" si="0"/>
        <v>do 59</v>
      </c>
      <c r="H49" s="44" t="s">
        <v>6</v>
      </c>
      <c r="I49" s="7">
        <v>40</v>
      </c>
      <c r="J49" s="7">
        <v>52</v>
      </c>
      <c r="K49" s="8" t="str">
        <f>IF(AND(E49&gt;1900,YEAR($C$5)-$E49&lt;=$K$10),COUNT($K$11:K48)+1,"")</f>
        <v/>
      </c>
      <c r="L49" s="8" t="str">
        <f>IF(AND(E49&gt;1900,YEAR($C$5)-$E49&gt;$K$10,YEAR($C$5)-$E49&lt;=$L$10),COUNT($L$11:L48)+1,"")</f>
        <v/>
      </c>
      <c r="M49" s="8" t="str">
        <f>IF(AND(E49&gt;1900,YEAR($C$5)-$E49&gt;$L$10,YEAR($C$5)-$E49&lt;=$M$10),COUNT($M$11:M48)+1,"")</f>
        <v/>
      </c>
      <c r="N49" s="8">
        <f>IF(AND(E49&gt;1900,YEAR($C$5)-$E49&gt;$M$10,YEAR($C$5)-$E49&lt;=$N$10),COUNT($N$11:N48)+1,"")</f>
        <v>8</v>
      </c>
      <c r="O49" s="8" t="str">
        <f>IF(AND(E49&gt;1900,YEAR($C$5)-$E49&gt;$N$10,YEAR($C$5)-$E49&lt;=$O$10),COUNT($O$11:O48)+1,"")</f>
        <v/>
      </c>
      <c r="P49" s="8" t="str">
        <f>IF(AND(E49&gt;1900,YEAR($C$5)-$E49&gt;=$P$10),COUNT($P$11:P48)+1,"")</f>
        <v/>
      </c>
    </row>
    <row r="50" spans="1:16" x14ac:dyDescent="0.3">
      <c r="A50" s="5" t="s">
        <v>109</v>
      </c>
      <c r="B50" s="47">
        <v>150</v>
      </c>
      <c r="C50" s="10" t="s">
        <v>41</v>
      </c>
      <c r="D50" s="10" t="s">
        <v>23</v>
      </c>
      <c r="E50" s="47">
        <v>1956</v>
      </c>
      <c r="F50" s="22" t="s">
        <v>146</v>
      </c>
      <c r="G50" s="5" t="str">
        <f t="shared" si="0"/>
        <v>do 69</v>
      </c>
      <c r="H50" s="48" t="s">
        <v>6</v>
      </c>
      <c r="I50" s="7">
        <v>40</v>
      </c>
      <c r="J50" s="7">
        <v>54</v>
      </c>
      <c r="K50" s="8" t="str">
        <f>IF(AND(E50&gt;1900,YEAR($C$5)-$E50&lt;=$K$10),COUNT($K$11:K49)+1,"")</f>
        <v/>
      </c>
      <c r="L50" s="8" t="str">
        <f>IF(AND(E50&gt;1900,YEAR($C$5)-$E50&gt;$K$10,YEAR($C$5)-$E50&lt;=$L$10),COUNT($L$11:L49)+1,"")</f>
        <v/>
      </c>
      <c r="M50" s="8" t="str">
        <f>IF(AND(E50&gt;1900,YEAR($C$5)-$E50&gt;$L$10,YEAR($C$5)-$E50&lt;=$M$10),COUNT($M$11:M49)+1,"")</f>
        <v/>
      </c>
      <c r="N50" s="8" t="str">
        <f>IF(AND(E50&gt;1900,YEAR($C$5)-$E50&gt;$M$10,YEAR($C$5)-$E50&lt;=$N$10),COUNT($N$11:N49)+1,"")</f>
        <v/>
      </c>
      <c r="O50" s="8">
        <f>IF(AND(E50&gt;1900,YEAR($C$5)-$E50&gt;$N$10,YEAR($C$5)-$E50&lt;=$O$10),COUNT($O$11:O49)+1,"")</f>
        <v>12</v>
      </c>
      <c r="P50" s="8" t="str">
        <f>IF(AND(E50&gt;1900,YEAR($C$5)-$E50&gt;=$P$10),COUNT($P$11:P49)+1,"")</f>
        <v/>
      </c>
    </row>
    <row r="51" spans="1:16" x14ac:dyDescent="0.3">
      <c r="A51" s="5" t="s">
        <v>110</v>
      </c>
      <c r="B51" s="47">
        <v>24</v>
      </c>
      <c r="C51" s="10" t="s">
        <v>227</v>
      </c>
      <c r="D51" s="10" t="s">
        <v>52</v>
      </c>
      <c r="E51" s="47">
        <v>1962</v>
      </c>
      <c r="F51" s="22" t="s">
        <v>146</v>
      </c>
      <c r="G51" s="5" t="str">
        <f t="shared" si="0"/>
        <v>do 69</v>
      </c>
      <c r="H51" s="48" t="s">
        <v>6</v>
      </c>
      <c r="I51" s="7">
        <v>41</v>
      </c>
      <c r="J51" s="7">
        <v>8</v>
      </c>
      <c r="K51" s="8" t="str">
        <f>IF(AND(E51&gt;1900,YEAR($C$5)-$E51&lt;=$K$10),COUNT($K$11:K50)+1,"")</f>
        <v/>
      </c>
      <c r="L51" s="8" t="str">
        <f>IF(AND(E51&gt;1900,YEAR($C$5)-$E51&gt;$K$10,YEAR($C$5)-$E51&lt;=$L$10),COUNT($L$11:L50)+1,"")</f>
        <v/>
      </c>
      <c r="M51" s="8" t="str">
        <f>IF(AND(E51&gt;1900,YEAR($C$5)-$E51&gt;$L$10,YEAR($C$5)-$E51&lt;=$M$10),COUNT($M$11:M50)+1,"")</f>
        <v/>
      </c>
      <c r="N51" s="8" t="str">
        <f>IF(AND(E51&gt;1900,YEAR($C$5)-$E51&gt;$M$10,YEAR($C$5)-$E51&lt;=$N$10),COUNT($N$11:N50)+1,"")</f>
        <v/>
      </c>
      <c r="O51" s="8">
        <f>IF(AND(E51&gt;1900,YEAR($C$5)-$E51&gt;$N$10,YEAR($C$5)-$E51&lt;=$O$10),COUNT($O$11:O50)+1,"")</f>
        <v>13</v>
      </c>
      <c r="P51" s="8" t="str">
        <f>IF(AND(E51&gt;1900,YEAR($C$5)-$E51&gt;=$P$10),COUNT($P$11:P50)+1,"")</f>
        <v/>
      </c>
    </row>
    <row r="52" spans="1:16" x14ac:dyDescent="0.3">
      <c r="A52" s="5" t="s">
        <v>111</v>
      </c>
      <c r="B52" s="47">
        <v>186</v>
      </c>
      <c r="C52" s="10" t="s">
        <v>228</v>
      </c>
      <c r="D52" s="10" t="s">
        <v>14</v>
      </c>
      <c r="E52" s="47">
        <v>1952</v>
      </c>
      <c r="F52" s="22" t="s">
        <v>146</v>
      </c>
      <c r="G52" s="5" t="str">
        <f t="shared" si="0"/>
        <v>70 +</v>
      </c>
      <c r="H52" s="48" t="s">
        <v>6</v>
      </c>
      <c r="I52" s="7">
        <v>41</v>
      </c>
      <c r="J52" s="7">
        <v>16</v>
      </c>
      <c r="K52" s="8" t="str">
        <f>IF(AND(E52&gt;1900,YEAR($C$5)-$E52&lt;=$K$10),COUNT($K$11:K51)+1,"")</f>
        <v/>
      </c>
      <c r="L52" s="8" t="str">
        <f>IF(AND(E52&gt;1900,YEAR($C$5)-$E52&gt;$K$10,YEAR($C$5)-$E52&lt;=$L$10),COUNT($L$11:L51)+1,"")</f>
        <v/>
      </c>
      <c r="M52" s="8" t="str">
        <f>IF(AND(E52&gt;1900,YEAR($C$5)-$E52&gt;$L$10,YEAR($C$5)-$E52&lt;=$M$10),COUNT($M$11:M51)+1,"")</f>
        <v/>
      </c>
      <c r="N52" s="8" t="str">
        <f>IF(AND(E52&gt;1900,YEAR($C$5)-$E52&gt;$M$10,YEAR($C$5)-$E52&lt;=$N$10),COUNT($N$11:N51)+1,"")</f>
        <v/>
      </c>
      <c r="O52" s="8" t="str">
        <f>IF(AND(E52&gt;1900,YEAR($C$5)-$E52&gt;$N$10,YEAR($C$5)-$E52&lt;=$O$10),COUNT($O$11:O51)+1,"")</f>
        <v/>
      </c>
      <c r="P52" s="8">
        <f>IF(AND(E52&gt;1900,YEAR($C$5)-$E52&gt;=$P$10),COUNT($P$11:P51)+1,"")</f>
        <v>2</v>
      </c>
    </row>
    <row r="53" spans="1:16" x14ac:dyDescent="0.3">
      <c r="A53" s="5" t="s">
        <v>112</v>
      </c>
      <c r="B53" s="46">
        <v>9</v>
      </c>
      <c r="C53" s="68" t="s">
        <v>61</v>
      </c>
      <c r="D53" s="68" t="s">
        <v>9</v>
      </c>
      <c r="E53" s="46">
        <v>1951</v>
      </c>
      <c r="F53" s="22" t="s">
        <v>146</v>
      </c>
      <c r="G53" s="5" t="str">
        <f t="shared" si="0"/>
        <v>70 +</v>
      </c>
      <c r="H53" s="23" t="s">
        <v>33</v>
      </c>
      <c r="I53" s="7">
        <v>42</v>
      </c>
      <c r="J53" s="7">
        <v>8</v>
      </c>
      <c r="K53" s="8" t="str">
        <f>IF(AND(E53&gt;1900,YEAR($C$5)-$E53&lt;=$K$10),COUNT($K$11:K52)+1,"")</f>
        <v/>
      </c>
      <c r="L53" s="8" t="str">
        <f>IF(AND(E53&gt;1900,YEAR($C$5)-$E53&gt;$K$10,YEAR($C$5)-$E53&lt;=$L$10),COUNT($L$11:L52)+1,"")</f>
        <v/>
      </c>
      <c r="M53" s="8" t="str">
        <f>IF(AND(E53&gt;1900,YEAR($C$5)-$E53&gt;$L$10,YEAR($C$5)-$E53&lt;=$M$10),COUNT($M$11:M52)+1,"")</f>
        <v/>
      </c>
      <c r="N53" s="8" t="str">
        <f>IF(AND(E53&gt;1900,YEAR($C$5)-$E53&gt;$M$10,YEAR($C$5)-$E53&lt;=$N$10),COUNT($N$11:N52)+1,"")</f>
        <v/>
      </c>
      <c r="O53" s="8" t="str">
        <f>IF(AND(E53&gt;1900,YEAR($C$5)-$E53&gt;$N$10,YEAR($C$5)-$E53&lt;=$O$10),COUNT($O$11:O52)+1,"")</f>
        <v/>
      </c>
      <c r="P53" s="8">
        <f>IF(AND(E53&gt;1900,YEAR($C$5)-$E53&gt;=$P$10),COUNT($P$11:P52)+1,"")</f>
        <v>3</v>
      </c>
    </row>
    <row r="54" spans="1:16" x14ac:dyDescent="0.3">
      <c r="A54" s="5" t="s">
        <v>113</v>
      </c>
      <c r="B54" s="45">
        <v>149</v>
      </c>
      <c r="C54" s="44" t="s">
        <v>229</v>
      </c>
      <c r="D54" s="44" t="s">
        <v>14</v>
      </c>
      <c r="E54" s="45">
        <v>1957</v>
      </c>
      <c r="F54" s="22" t="s">
        <v>146</v>
      </c>
      <c r="G54" s="5" t="str">
        <f t="shared" si="0"/>
        <v>do 69</v>
      </c>
      <c r="H54" s="44" t="s">
        <v>10</v>
      </c>
      <c r="I54" s="7">
        <v>42</v>
      </c>
      <c r="J54" s="7">
        <v>25</v>
      </c>
      <c r="K54" s="8" t="str">
        <f>IF(AND(E54&gt;1900,YEAR($C$5)-$E54&lt;=$K$10),COUNT($K$11:K53)+1,"")</f>
        <v/>
      </c>
      <c r="L54" s="8" t="str">
        <f>IF(AND(E54&gt;1900,YEAR($C$5)-$E54&gt;$K$10,YEAR($C$5)-$E54&lt;=$L$10),COUNT($L$11:L53)+1,"")</f>
        <v/>
      </c>
      <c r="M54" s="8" t="str">
        <f>IF(AND(E54&gt;1900,YEAR($C$5)-$E54&gt;$L$10,YEAR($C$5)-$E54&lt;=$M$10),COUNT($M$11:M53)+1,"")</f>
        <v/>
      </c>
      <c r="N54" s="8" t="str">
        <f>IF(AND(E54&gt;1900,YEAR($C$5)-$E54&gt;$M$10,YEAR($C$5)-$E54&lt;=$N$10),COUNT($N$11:N53)+1,"")</f>
        <v/>
      </c>
      <c r="O54" s="8">
        <f>IF(AND(E54&gt;1900,YEAR($C$5)-$E54&gt;$N$10,YEAR($C$5)-$E54&lt;=$O$10),COUNT($O$11:O53)+1,"")</f>
        <v>14</v>
      </c>
      <c r="P54" s="8" t="str">
        <f>IF(AND(E54&gt;1900,YEAR($C$5)-$E54&gt;=$P$10),COUNT($P$11:P53)+1,"")</f>
        <v/>
      </c>
    </row>
    <row r="55" spans="1:16" x14ac:dyDescent="0.3">
      <c r="A55" s="5" t="s">
        <v>114</v>
      </c>
      <c r="B55" s="46">
        <v>13</v>
      </c>
      <c r="C55" s="68" t="s">
        <v>231</v>
      </c>
      <c r="D55" s="68" t="s">
        <v>232</v>
      </c>
      <c r="E55" s="46">
        <v>1974</v>
      </c>
      <c r="F55" s="22" t="s">
        <v>146</v>
      </c>
      <c r="G55" s="5" t="str">
        <f t="shared" si="0"/>
        <v>do 59</v>
      </c>
      <c r="H55" s="23" t="s">
        <v>11</v>
      </c>
      <c r="I55" s="7">
        <v>43</v>
      </c>
      <c r="J55" s="7">
        <v>10</v>
      </c>
      <c r="K55" s="8" t="str">
        <f>IF(AND(E55&gt;1900,YEAR($C$5)-$E55&lt;=$K$10),COUNT($K$11:K54)+1,"")</f>
        <v/>
      </c>
      <c r="L55" s="8" t="str">
        <f>IF(AND(E55&gt;1900,YEAR($C$5)-$E55&gt;$K$10,YEAR($C$5)-$E55&lt;=$L$10),COUNT($L$11:L54)+1,"")</f>
        <v/>
      </c>
      <c r="M55" s="8" t="str">
        <f>IF(AND(E55&gt;1900,YEAR($C$5)-$E55&gt;$L$10,YEAR($C$5)-$E55&lt;=$M$10),COUNT($M$11:M54)+1,"")</f>
        <v/>
      </c>
      <c r="N55" s="8">
        <f>IF(AND(E55&gt;1900,YEAR($C$5)-$E55&gt;$M$10,YEAR($C$5)-$E55&lt;=$N$10),COUNT($N$11:N54)+1,"")</f>
        <v>9</v>
      </c>
      <c r="O55" s="8" t="str">
        <f>IF(AND(E55&gt;1900,YEAR($C$5)-$E55&gt;$N$10,YEAR($C$5)-$E55&lt;=$O$10),COUNT($O$11:O54)+1,"")</f>
        <v/>
      </c>
      <c r="P55" s="8" t="str">
        <f>IF(AND(E55&gt;1900,YEAR($C$5)-$E55&gt;=$P$10),COUNT($P$11:P54)+1,"")</f>
        <v/>
      </c>
    </row>
    <row r="56" spans="1:16" x14ac:dyDescent="0.3">
      <c r="A56" s="5" t="s">
        <v>115</v>
      </c>
      <c r="B56" s="45">
        <v>132</v>
      </c>
      <c r="C56" s="44" t="s">
        <v>233</v>
      </c>
      <c r="D56" s="44" t="s">
        <v>53</v>
      </c>
      <c r="E56" s="45">
        <v>1947</v>
      </c>
      <c r="F56" s="22" t="s">
        <v>146</v>
      </c>
      <c r="G56" s="5" t="str">
        <f t="shared" si="0"/>
        <v>70 +</v>
      </c>
      <c r="H56" s="44" t="s">
        <v>8</v>
      </c>
      <c r="I56" s="7">
        <v>43</v>
      </c>
      <c r="J56" s="7">
        <v>35</v>
      </c>
      <c r="K56" s="8" t="str">
        <f>IF(AND(E56&gt;1900,YEAR($C$5)-$E56&lt;=$K$10),COUNT($K$11:K55)+1,"")</f>
        <v/>
      </c>
      <c r="L56" s="8" t="str">
        <f>IF(AND(E56&gt;1900,YEAR($C$5)-$E56&gt;$K$10,YEAR($C$5)-$E56&lt;=$L$10),COUNT($L$11:L55)+1,"")</f>
        <v/>
      </c>
      <c r="M56" s="8" t="str">
        <f>IF(AND(E56&gt;1900,YEAR($C$5)-$E56&gt;$L$10,YEAR($C$5)-$E56&lt;=$M$10),COUNT($M$11:M55)+1,"")</f>
        <v/>
      </c>
      <c r="N56" s="8" t="str">
        <f>IF(AND(E56&gt;1900,YEAR($C$5)-$E56&gt;$M$10,YEAR($C$5)-$E56&lt;=$N$10),COUNT($N$11:N55)+1,"")</f>
        <v/>
      </c>
      <c r="O56" s="8" t="str">
        <f>IF(AND(E56&gt;1900,YEAR($C$5)-$E56&gt;$N$10,YEAR($C$5)-$E56&lt;=$O$10),COUNT($O$11:O55)+1,"")</f>
        <v/>
      </c>
      <c r="P56" s="8">
        <f>IF(AND(E56&gt;1900,YEAR($C$5)-$E56&gt;=$P$10),COUNT($P$11:P55)+1,"")</f>
        <v>4</v>
      </c>
    </row>
    <row r="57" spans="1:16" x14ac:dyDescent="0.3">
      <c r="A57" s="5" t="s">
        <v>116</v>
      </c>
      <c r="B57" s="43">
        <v>33</v>
      </c>
      <c r="C57" s="44" t="s">
        <v>238</v>
      </c>
      <c r="D57" s="44" t="s">
        <v>19</v>
      </c>
      <c r="E57" s="45">
        <v>1992</v>
      </c>
      <c r="F57" s="22" t="s">
        <v>146</v>
      </c>
      <c r="G57" s="5" t="str">
        <f t="shared" si="0"/>
        <v>do 39</v>
      </c>
      <c r="H57" s="44" t="s">
        <v>186</v>
      </c>
      <c r="I57" s="7">
        <v>49</v>
      </c>
      <c r="J57" s="7">
        <v>17</v>
      </c>
      <c r="K57" s="8" t="str">
        <f>IF(AND(E57&gt;1900,YEAR($C$5)-$E57&lt;=$K$10),COUNT($K$11:K56)+1,"")</f>
        <v/>
      </c>
      <c r="L57" s="8">
        <f>IF(AND(E57&gt;1900,YEAR($C$5)-$E57&gt;$K$10,YEAR($C$5)-$E57&lt;=$L$10),COUNT($L$11:L56)+1,"")</f>
        <v>7</v>
      </c>
      <c r="M57" s="8" t="str">
        <f>IF(AND(E57&gt;1900,YEAR($C$5)-$E57&gt;$L$10,YEAR($C$5)-$E57&lt;=$M$10),COUNT($M$11:M56)+1,"")</f>
        <v/>
      </c>
      <c r="N57" s="8" t="str">
        <f>IF(AND(E57&gt;1900,YEAR($C$5)-$E57&gt;$M$10,YEAR($C$5)-$E57&lt;=$N$10),COUNT($N$11:N56)+1,"")</f>
        <v/>
      </c>
      <c r="O57" s="8" t="str">
        <f>IF(AND(E57&gt;1900,YEAR($C$5)-$E57&gt;$N$10,YEAR($C$5)-$E57&lt;=$O$10),COUNT($O$11:O56)+1,"")</f>
        <v/>
      </c>
      <c r="P57" s="8" t="str">
        <f>IF(AND(E57&gt;1900,YEAR($C$5)-$E57&gt;=$P$10),COUNT($P$11:P56)+1,"")</f>
        <v/>
      </c>
    </row>
    <row r="58" spans="1:16" x14ac:dyDescent="0.3">
      <c r="A58" s="5" t="s">
        <v>117</v>
      </c>
      <c r="B58" s="43">
        <v>34</v>
      </c>
      <c r="C58" s="44" t="s">
        <v>239</v>
      </c>
      <c r="D58" s="44" t="s">
        <v>28</v>
      </c>
      <c r="E58" s="45">
        <v>2008</v>
      </c>
      <c r="F58" s="22" t="s">
        <v>146</v>
      </c>
      <c r="G58" s="5" t="str">
        <f t="shared" si="0"/>
        <v>do 29</v>
      </c>
      <c r="H58" s="44" t="s">
        <v>186</v>
      </c>
      <c r="I58" s="7">
        <v>49</v>
      </c>
      <c r="J58" s="7">
        <v>17</v>
      </c>
      <c r="K58" s="8">
        <f>IF(AND(E58&gt;1900,YEAR($C$5)-$E58&lt;=$K$10),COUNT($K$11:K57)+1,"")</f>
        <v>5</v>
      </c>
      <c r="L58" s="8" t="str">
        <f>IF(AND(E58&gt;1900,YEAR($C$5)-$E58&gt;$K$10,YEAR($C$5)-$E58&lt;=$L$10),COUNT($L$11:L57)+1,"")</f>
        <v/>
      </c>
      <c r="M58" s="8" t="str">
        <f>IF(AND(E58&gt;1900,YEAR($C$5)-$E58&gt;$L$10,YEAR($C$5)-$E58&lt;=$M$10),COUNT($M$11:M57)+1,"")</f>
        <v/>
      </c>
      <c r="N58" s="8" t="str">
        <f>IF(AND(E58&gt;1900,YEAR($C$5)-$E58&gt;$M$10,YEAR($C$5)-$E58&lt;=$N$10),COUNT($N$11:N57)+1,"")</f>
        <v/>
      </c>
      <c r="O58" s="8" t="str">
        <f>IF(AND(E58&gt;1900,YEAR($C$5)-$E58&gt;$N$10,YEAR($C$5)-$E58&lt;=$O$10),COUNT($O$11:O57)+1,"")</f>
        <v/>
      </c>
      <c r="P58" s="8" t="str">
        <f>IF(AND(E58&gt;1900,YEAR($C$5)-$E58&gt;=$P$10),COUNT($P$11:P57)+1,"")</f>
        <v/>
      </c>
    </row>
    <row r="59" spans="1:16" x14ac:dyDescent="0.3">
      <c r="A59" s="5" t="s">
        <v>118</v>
      </c>
      <c r="B59" s="43">
        <v>35</v>
      </c>
      <c r="C59" s="44" t="s">
        <v>239</v>
      </c>
      <c r="D59" s="44" t="s">
        <v>240</v>
      </c>
      <c r="E59" s="45">
        <v>2008</v>
      </c>
      <c r="F59" s="22" t="s">
        <v>146</v>
      </c>
      <c r="G59" s="5" t="str">
        <f t="shared" si="0"/>
        <v>do 29</v>
      </c>
      <c r="H59" s="44" t="s">
        <v>186</v>
      </c>
      <c r="I59" s="7">
        <v>49</v>
      </c>
      <c r="J59" s="7">
        <v>17</v>
      </c>
      <c r="K59" s="8">
        <f>IF(AND(E59&gt;1900,YEAR($C$5)-$E59&lt;=$K$10),COUNT($K$11:K58)+1,"")</f>
        <v>6</v>
      </c>
      <c r="L59" s="8" t="str">
        <f>IF(AND(E59&gt;1900,YEAR($C$5)-$E59&gt;$K$10,YEAR($C$5)-$E59&lt;=$L$10),COUNT($L$11:L58)+1,"")</f>
        <v/>
      </c>
      <c r="M59" s="8" t="str">
        <f>IF(AND(E59&gt;1900,YEAR($C$5)-$E59&gt;$L$10,YEAR($C$5)-$E59&lt;=$M$10),COUNT($M$11:M58)+1,"")</f>
        <v/>
      </c>
      <c r="N59" s="8" t="str">
        <f>IF(AND(E59&gt;1900,YEAR($C$5)-$E59&gt;$M$10,YEAR($C$5)-$E59&lt;=$N$10),COUNT($N$11:N58)+1,"")</f>
        <v/>
      </c>
      <c r="O59" s="8" t="str">
        <f>IF(AND(E59&gt;1900,YEAR($C$5)-$E59&gt;$N$10,YEAR($C$5)-$E59&lt;=$O$10),COUNT($O$11:O58)+1,"")</f>
        <v/>
      </c>
      <c r="P59" s="8" t="str">
        <f>IF(AND(E59&gt;1900,YEAR($C$5)-$E59&gt;=$P$10),COUNT($P$11:P58)+1,"")</f>
        <v/>
      </c>
    </row>
    <row r="60" spans="1:16" x14ac:dyDescent="0.3">
      <c r="A60" s="5" t="s">
        <v>119</v>
      </c>
      <c r="B60" s="45">
        <v>136</v>
      </c>
      <c r="C60" s="44" t="s">
        <v>40</v>
      </c>
      <c r="D60" s="44" t="s">
        <v>39</v>
      </c>
      <c r="E60" s="45">
        <v>1950</v>
      </c>
      <c r="F60" s="22" t="s">
        <v>146</v>
      </c>
      <c r="G60" s="5" t="str">
        <f t="shared" si="0"/>
        <v>70 +</v>
      </c>
      <c r="H60" s="44" t="s">
        <v>6</v>
      </c>
      <c r="I60" s="7">
        <v>49</v>
      </c>
      <c r="J60" s="7">
        <v>23</v>
      </c>
      <c r="K60" s="8" t="str">
        <f>IF(AND(E60&gt;1900,YEAR($C$5)-$E60&lt;=$K$10),COUNT($K$11:K59)+1,"")</f>
        <v/>
      </c>
      <c r="L60" s="8" t="str">
        <f>IF(AND(E60&gt;1900,YEAR($C$5)-$E60&gt;$K$10,YEAR($C$5)-$E60&lt;=$L$10),COUNT($L$11:L59)+1,"")</f>
        <v/>
      </c>
      <c r="M60" s="8" t="str">
        <f>IF(AND(E60&gt;1900,YEAR($C$5)-$E60&gt;$L$10,YEAR($C$5)-$E60&lt;=$M$10),COUNT($M$11:M59)+1,"")</f>
        <v/>
      </c>
      <c r="N60" s="8" t="str">
        <f>IF(AND(E60&gt;1900,YEAR($C$5)-$E60&gt;$M$10,YEAR($C$5)-$E60&lt;=$N$10),COUNT($N$11:N59)+1,"")</f>
        <v/>
      </c>
      <c r="O60" s="8" t="str">
        <f>IF(AND(E60&gt;1900,YEAR($C$5)-$E60&gt;$N$10,YEAR($C$5)-$E60&lt;=$O$10),COUNT($O$11:O59)+1,"")</f>
        <v/>
      </c>
      <c r="P60" s="8">
        <f>IF(AND(E60&gt;1900,YEAR($C$5)-$E60&gt;=$P$10),COUNT($P$11:P59)+1,"")</f>
        <v>5</v>
      </c>
    </row>
    <row r="61" spans="1:16" x14ac:dyDescent="0.3">
      <c r="A61" s="5" t="s">
        <v>120</v>
      </c>
      <c r="B61" s="45">
        <v>158</v>
      </c>
      <c r="C61" s="44" t="s">
        <v>7</v>
      </c>
      <c r="D61" s="44" t="s">
        <v>4</v>
      </c>
      <c r="E61" s="45">
        <v>1970</v>
      </c>
      <c r="F61" s="22" t="s">
        <v>146</v>
      </c>
      <c r="G61" s="5" t="str">
        <f t="shared" si="0"/>
        <v>do 59</v>
      </c>
      <c r="H61" s="44" t="s">
        <v>8</v>
      </c>
      <c r="I61" s="7">
        <v>52</v>
      </c>
      <c r="J61" s="7">
        <v>42</v>
      </c>
      <c r="K61" s="8" t="str">
        <f>IF(AND(E61&gt;1900,YEAR($C$5)-$E61&lt;=$K$10),COUNT($K$11:K60)+1,"")</f>
        <v/>
      </c>
      <c r="L61" s="8" t="str">
        <f>IF(AND(E61&gt;1900,YEAR($C$5)-$E61&gt;$K$10,YEAR($C$5)-$E61&lt;=$L$10),COUNT($L$11:L60)+1,"")</f>
        <v/>
      </c>
      <c r="M61" s="8" t="str">
        <f>IF(AND(E61&gt;1900,YEAR($C$5)-$E61&gt;$L$10,YEAR($C$5)-$E61&lt;=$M$10),COUNT($M$11:M60)+1,"")</f>
        <v/>
      </c>
      <c r="N61" s="8">
        <f>IF(AND(E61&gt;1900,YEAR($C$5)-$E61&gt;$M$10,YEAR($C$5)-$E61&lt;=$N$10),COUNT($N$11:N60)+1,"")</f>
        <v>10</v>
      </c>
      <c r="O61" s="8" t="str">
        <f>IF(AND(E61&gt;1900,YEAR($C$5)-$E61&gt;$N$10,YEAR($C$5)-$E61&lt;=$O$10),COUNT($O$11:O60)+1,"")</f>
        <v/>
      </c>
      <c r="P61" s="8" t="str">
        <f>IF(AND(E61&gt;1900,YEAR($C$5)-$E61&gt;=$P$10),COUNT($P$11:P60)+1,"")</f>
        <v/>
      </c>
    </row>
    <row r="62" spans="1:16" x14ac:dyDescent="0.3">
      <c r="A62" s="5" t="s">
        <v>121</v>
      </c>
      <c r="B62" s="46">
        <v>8</v>
      </c>
      <c r="C62" s="68" t="s">
        <v>241</v>
      </c>
      <c r="D62" s="68" t="s">
        <v>28</v>
      </c>
      <c r="E62" s="46">
        <v>2011</v>
      </c>
      <c r="F62" s="22" t="s">
        <v>146</v>
      </c>
      <c r="G62" s="5" t="str">
        <f t="shared" si="0"/>
        <v>do 29</v>
      </c>
      <c r="H62" s="23" t="s">
        <v>185</v>
      </c>
      <c r="I62" s="7">
        <v>54</v>
      </c>
      <c r="J62" s="7">
        <v>10</v>
      </c>
      <c r="K62" s="8">
        <f>IF(AND(E62&gt;1900,YEAR($C$5)-$E62&lt;=$K$10),COUNT($K$11:K61)+1,"")</f>
        <v>7</v>
      </c>
      <c r="L62" s="8" t="str">
        <f>IF(AND(E62&gt;1900,YEAR($C$5)-$E62&gt;$K$10,YEAR($C$5)-$E62&lt;=$L$10),COUNT($L$11:L61)+1,"")</f>
        <v/>
      </c>
      <c r="M62" s="8" t="str">
        <f>IF(AND(E62&gt;1900,YEAR($C$5)-$E62&gt;$L$10,YEAR($C$5)-$E62&lt;=$M$10),COUNT($M$11:M61)+1,"")</f>
        <v/>
      </c>
      <c r="N62" s="8" t="str">
        <f>IF(AND(E62&gt;1900,YEAR($C$5)-$E62&gt;$M$10,YEAR($C$5)-$E62&lt;=$N$10),COUNT($N$11:N61)+1,"")</f>
        <v/>
      </c>
      <c r="O62" s="8" t="str">
        <f>IF(AND(E62&gt;1900,YEAR($C$5)-$E62&gt;$N$10,YEAR($C$5)-$E62&lt;=$O$10),COUNT($O$11:O61)+1,"")</f>
        <v/>
      </c>
      <c r="P62" s="8" t="str">
        <f>IF(AND(E62&gt;1900,YEAR($C$5)-$E62&gt;=$P$10),COUNT($P$11:P61)+1,"")</f>
        <v/>
      </c>
    </row>
    <row r="63" spans="1:16" x14ac:dyDescent="0.3">
      <c r="A63" s="5" t="s">
        <v>122</v>
      </c>
      <c r="B63" s="47">
        <v>114</v>
      </c>
      <c r="C63" s="10" t="s">
        <v>243</v>
      </c>
      <c r="D63" s="10" t="s">
        <v>51</v>
      </c>
      <c r="E63" s="47">
        <v>1958</v>
      </c>
      <c r="F63" s="22" t="s">
        <v>146</v>
      </c>
      <c r="G63" s="5" t="str">
        <f t="shared" si="0"/>
        <v>do 69</v>
      </c>
      <c r="H63" s="48" t="s">
        <v>6</v>
      </c>
      <c r="I63" s="7">
        <v>60</v>
      </c>
      <c r="J63" s="7">
        <v>42</v>
      </c>
      <c r="K63" s="8" t="str">
        <f>IF(AND(E63&gt;1900,YEAR($C$5)-$E63&lt;=$K$10),COUNT($K$11:K62)+1,"")</f>
        <v/>
      </c>
      <c r="L63" s="8" t="str">
        <f>IF(AND(E63&gt;1900,YEAR($C$5)-$E63&gt;$K$10,YEAR($C$5)-$E63&lt;=$L$10),COUNT($L$11:L62)+1,"")</f>
        <v/>
      </c>
      <c r="M63" s="8" t="str">
        <f>IF(AND(E63&gt;1900,YEAR($C$5)-$E63&gt;$L$10,YEAR($C$5)-$E63&lt;=$M$10),COUNT($M$11:M62)+1,"")</f>
        <v/>
      </c>
      <c r="N63" s="8" t="str">
        <f>IF(AND(E63&gt;1900,YEAR($C$5)-$E63&gt;$M$10,YEAR($C$5)-$E63&lt;=$N$10),COUNT($N$11:N62)+1,"")</f>
        <v/>
      </c>
      <c r="O63" s="8">
        <f>IF(AND(E63&gt;1900,YEAR($C$5)-$E63&gt;$N$10,YEAR($C$5)-$E63&lt;=$O$10),COUNT($O$11:O62)+1,"")</f>
        <v>15</v>
      </c>
      <c r="P63" s="8" t="str">
        <f>IF(AND(E63&gt;1900,YEAR($C$5)-$E63&gt;=$P$10),COUNT($P$11:P62)+1,"")</f>
        <v/>
      </c>
    </row>
    <row r="64" spans="1:16" x14ac:dyDescent="0.3">
      <c r="A64" s="5" t="s">
        <v>123</v>
      </c>
      <c r="B64" s="46">
        <v>1</v>
      </c>
      <c r="C64" s="68" t="s">
        <v>244</v>
      </c>
      <c r="D64" s="68" t="s">
        <v>23</v>
      </c>
      <c r="E64" s="46">
        <v>1937</v>
      </c>
      <c r="F64" s="22" t="s">
        <v>146</v>
      </c>
      <c r="G64" s="5" t="str">
        <f t="shared" si="0"/>
        <v>70 +</v>
      </c>
      <c r="H64" s="23" t="s">
        <v>33</v>
      </c>
      <c r="I64" s="7">
        <v>65</v>
      </c>
      <c r="J64" s="7">
        <v>44</v>
      </c>
      <c r="K64" s="8" t="str">
        <f>IF(AND(E64&gt;1900,YEAR($C$5)-$E64&lt;=$K$10),COUNT($K$11:K63)+1,"")</f>
        <v/>
      </c>
      <c r="L64" s="8" t="str">
        <f>IF(AND(E64&gt;1900,YEAR($C$5)-$E64&gt;$K$10,YEAR($C$5)-$E64&lt;=$L$10),COUNT($L$11:L63)+1,"")</f>
        <v/>
      </c>
      <c r="M64" s="8" t="str">
        <f>IF(AND(E64&gt;1900,YEAR($C$5)-$E64&gt;$L$10,YEAR($C$5)-$E64&lt;=$M$10),COUNT($M$11:M63)+1,"")</f>
        <v/>
      </c>
      <c r="N64" s="8" t="str">
        <f>IF(AND(E64&gt;1900,YEAR($C$5)-$E64&gt;$M$10,YEAR($C$5)-$E64&lt;=$N$10),COUNT($N$11:N63)+1,"")</f>
        <v/>
      </c>
      <c r="O64" s="8" t="str">
        <f>IF(AND(E64&gt;1900,YEAR($C$5)-$E64&gt;$N$10,YEAR($C$5)-$E64&lt;=$O$10),COUNT($O$11:O63)+1,"")</f>
        <v/>
      </c>
      <c r="P64" s="8">
        <f>IF(AND(E64&gt;1900,YEAR($C$5)-$E64&gt;=$P$10),COUNT($P$11:P63)+1,"")</f>
        <v>6</v>
      </c>
    </row>
    <row r="65" spans="1:16" x14ac:dyDescent="0.3">
      <c r="A65" s="5" t="s">
        <v>124</v>
      </c>
      <c r="B65" s="45">
        <v>106</v>
      </c>
      <c r="C65" s="44" t="s">
        <v>7</v>
      </c>
      <c r="D65" s="44" t="s">
        <v>9</v>
      </c>
      <c r="E65" s="45">
        <v>1946</v>
      </c>
      <c r="F65" s="22" t="s">
        <v>146</v>
      </c>
      <c r="G65" s="5" t="str">
        <f t="shared" si="0"/>
        <v>70 +</v>
      </c>
      <c r="H65" s="44" t="s">
        <v>8</v>
      </c>
      <c r="I65" s="7">
        <v>66</v>
      </c>
      <c r="J65" s="7">
        <v>53</v>
      </c>
      <c r="K65" s="8" t="str">
        <f>IF(AND(E65&gt;1900,YEAR($C$5)-$E65&lt;=$K$10),COUNT($K$11:K64)+1,"")</f>
        <v/>
      </c>
      <c r="L65" s="8" t="str">
        <f>IF(AND(E65&gt;1900,YEAR($C$5)-$E65&gt;$K$10,YEAR($C$5)-$E65&lt;=$L$10),COUNT($L$11:L64)+1,"")</f>
        <v/>
      </c>
      <c r="M65" s="8" t="str">
        <f>IF(AND(E65&gt;1900,YEAR($C$5)-$E65&gt;$L$10,YEAR($C$5)-$E65&lt;=$M$10),COUNT($M$11:M64)+1,"")</f>
        <v/>
      </c>
      <c r="N65" s="8" t="str">
        <f>IF(AND(E65&gt;1900,YEAR($C$5)-$E65&gt;$M$10,YEAR($C$5)-$E65&lt;=$N$10),COUNT($N$11:N64)+1,"")</f>
        <v/>
      </c>
      <c r="O65" s="8" t="str">
        <f>IF(AND(E65&gt;1900,YEAR($C$5)-$E65&gt;$N$10,YEAR($C$5)-$E65&lt;=$O$10),COUNT($O$11:O64)+1,"")</f>
        <v/>
      </c>
      <c r="P65" s="8">
        <f>IF(AND(E65&gt;1900,YEAR($C$5)-$E65&gt;=$P$10),COUNT($P$11:P64)+1,"")</f>
        <v>7</v>
      </c>
    </row>
    <row r="66" spans="1:16" x14ac:dyDescent="0.3">
      <c r="A66" s="5" t="s">
        <v>125</v>
      </c>
      <c r="B66" s="47">
        <v>169</v>
      </c>
      <c r="C66" s="10" t="s">
        <v>245</v>
      </c>
      <c r="D66" s="10" t="s">
        <v>54</v>
      </c>
      <c r="E66" s="47">
        <v>1951</v>
      </c>
      <c r="F66" s="22" t="s">
        <v>146</v>
      </c>
      <c r="G66" s="5" t="str">
        <f t="shared" si="0"/>
        <v>70 +</v>
      </c>
      <c r="H66" s="48" t="s">
        <v>6</v>
      </c>
      <c r="I66" s="7">
        <v>101</v>
      </c>
      <c r="J66" s="7">
        <v>20</v>
      </c>
      <c r="K66" s="8" t="str">
        <f>IF(AND(E66&gt;1900,YEAR($C$5)-$E66&lt;=$K$10),COUNT($K$11:K65)+1,"")</f>
        <v/>
      </c>
      <c r="L66" s="8" t="str">
        <f>IF(AND(E66&gt;1900,YEAR($C$5)-$E66&gt;$K$10,YEAR($C$5)-$E66&lt;=$L$10),COUNT($L$11:L65)+1,"")</f>
        <v/>
      </c>
      <c r="M66" s="8" t="str">
        <f>IF(AND(E66&gt;1900,YEAR($C$5)-$E66&gt;$L$10,YEAR($C$5)-$E66&lt;=$M$10),COUNT($M$11:M65)+1,"")</f>
        <v/>
      </c>
      <c r="N66" s="8" t="str">
        <f>IF(AND(E66&gt;1900,YEAR($C$5)-$E66&gt;$M$10,YEAR($C$5)-$E66&lt;=$N$10),COUNT($N$11:N65)+1,"")</f>
        <v/>
      </c>
      <c r="O66" s="8" t="str">
        <f>IF(AND(E66&gt;1900,YEAR($C$5)-$E66&gt;$N$10,YEAR($C$5)-$E66&lt;=$O$10),COUNT($O$11:O65)+1,"")</f>
        <v/>
      </c>
      <c r="P66" s="8">
        <f>IF(AND(E66&gt;1900,YEAR($C$5)-$E66&gt;=$P$10),COUNT($P$11:P65)+1,"")</f>
        <v>8</v>
      </c>
    </row>
    <row r="67" spans="1:16" x14ac:dyDescent="0.3">
      <c r="A67" s="5"/>
      <c r="B67" s="45">
        <v>176</v>
      </c>
      <c r="C67" s="44" t="s">
        <v>246</v>
      </c>
      <c r="D67" s="44" t="s">
        <v>247</v>
      </c>
      <c r="E67" s="45">
        <v>1964</v>
      </c>
      <c r="F67" s="22" t="s">
        <v>146</v>
      </c>
      <c r="G67" s="5" t="str">
        <f t="shared" si="0"/>
        <v>do 69</v>
      </c>
      <c r="H67" s="44" t="s">
        <v>6</v>
      </c>
      <c r="I67" s="7" t="s">
        <v>187</v>
      </c>
      <c r="J67" s="7"/>
      <c r="K67" s="8"/>
      <c r="L67" s="8"/>
      <c r="M67" s="8"/>
      <c r="N67" s="8"/>
      <c r="O67" s="8"/>
      <c r="P67" s="8"/>
    </row>
    <row r="68" spans="1:16" x14ac:dyDescent="0.3">
      <c r="A68" s="5" t="s">
        <v>267</v>
      </c>
      <c r="B68" s="46">
        <v>39</v>
      </c>
      <c r="C68" s="68" t="s">
        <v>248</v>
      </c>
      <c r="D68" s="68" t="s">
        <v>249</v>
      </c>
      <c r="E68" s="46">
        <v>2014</v>
      </c>
      <c r="F68" s="22" t="s">
        <v>146</v>
      </c>
      <c r="G68" s="5" t="str">
        <f t="shared" si="0"/>
        <v>do 29</v>
      </c>
      <c r="H68" s="23" t="s">
        <v>172</v>
      </c>
      <c r="I68" s="7">
        <v>22</v>
      </c>
      <c r="J68" s="7">
        <v>40</v>
      </c>
      <c r="K68" s="8"/>
      <c r="L68" s="8"/>
      <c r="M68" s="8"/>
      <c r="N68" s="8"/>
      <c r="O68" s="8"/>
      <c r="P68" s="8"/>
    </row>
    <row r="69" spans="1:16" x14ac:dyDescent="0.3">
      <c r="A69" s="5" t="s">
        <v>267</v>
      </c>
      <c r="B69" s="46">
        <v>40</v>
      </c>
      <c r="C69" s="68" t="s">
        <v>250</v>
      </c>
      <c r="D69" s="68" t="s">
        <v>9</v>
      </c>
      <c r="E69" s="46">
        <v>2014</v>
      </c>
      <c r="F69" s="22" t="s">
        <v>146</v>
      </c>
      <c r="G69" s="5" t="str">
        <f t="shared" si="0"/>
        <v>do 29</v>
      </c>
      <c r="H69" s="23" t="s">
        <v>172</v>
      </c>
      <c r="I69" s="7">
        <v>22</v>
      </c>
      <c r="J69" s="7">
        <v>40</v>
      </c>
      <c r="K69" s="8"/>
      <c r="L69" s="8"/>
      <c r="M69" s="8"/>
      <c r="N69" s="8"/>
      <c r="O69" s="8"/>
      <c r="P69" s="8"/>
    </row>
    <row r="70" spans="1:16" x14ac:dyDescent="0.3">
      <c r="A70" s="5"/>
      <c r="B70" s="9"/>
      <c r="C70" s="68" t="s">
        <v>149</v>
      </c>
      <c r="D70" s="68"/>
      <c r="E70" s="9"/>
      <c r="F70" s="6"/>
      <c r="G70" s="5"/>
      <c r="H70" s="9"/>
      <c r="I70" s="7"/>
      <c r="J70" s="7"/>
      <c r="K70" s="8"/>
      <c r="L70" s="8"/>
      <c r="M70" s="8"/>
      <c r="N70" s="8"/>
      <c r="O70" s="8"/>
      <c r="P70" s="8"/>
    </row>
    <row r="71" spans="1:16" ht="3" customHeight="1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</row>
    <row r="72" spans="1:16" x14ac:dyDescent="0.3">
      <c r="A72" s="60" t="s">
        <v>50</v>
      </c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</row>
    <row r="73" spans="1:16" ht="3" customHeight="1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</row>
    <row r="74" spans="1:16" x14ac:dyDescent="0.3">
      <c r="A74" s="57" t="s">
        <v>136</v>
      </c>
      <c r="B74" s="61" t="s">
        <v>137</v>
      </c>
      <c r="C74" s="57" t="s">
        <v>1</v>
      </c>
      <c r="D74" s="57" t="s">
        <v>0</v>
      </c>
      <c r="E74" s="57" t="s">
        <v>49</v>
      </c>
      <c r="F74" s="57" t="s">
        <v>138</v>
      </c>
      <c r="G74" s="57" t="s">
        <v>139</v>
      </c>
      <c r="H74" s="57" t="s">
        <v>68</v>
      </c>
      <c r="I74" s="57" t="s">
        <v>69</v>
      </c>
      <c r="J74" s="57" t="s">
        <v>70</v>
      </c>
      <c r="K74" s="20">
        <f>K$10</f>
        <v>29</v>
      </c>
      <c r="L74" s="20">
        <f t="shared" ref="L74:P74" si="1">L$10</f>
        <v>39</v>
      </c>
      <c r="M74" s="20">
        <f t="shared" si="1"/>
        <v>49</v>
      </c>
      <c r="N74" s="20">
        <f t="shared" si="1"/>
        <v>59</v>
      </c>
      <c r="O74" s="20">
        <f t="shared" si="1"/>
        <v>69</v>
      </c>
      <c r="P74" s="21">
        <f t="shared" si="1"/>
        <v>70</v>
      </c>
    </row>
    <row r="75" spans="1:16" x14ac:dyDescent="0.3">
      <c r="A75" s="58"/>
      <c r="B75" s="62"/>
      <c r="C75" s="58"/>
      <c r="D75" s="58"/>
      <c r="E75" s="58"/>
      <c r="F75" s="58"/>
      <c r="G75" s="58"/>
      <c r="H75" s="58"/>
      <c r="I75" s="58"/>
      <c r="J75" s="58"/>
      <c r="K75" s="3" t="s">
        <v>140</v>
      </c>
      <c r="L75" s="3" t="s">
        <v>141</v>
      </c>
      <c r="M75" s="3" t="s">
        <v>142</v>
      </c>
      <c r="N75" s="3" t="s">
        <v>143</v>
      </c>
      <c r="O75" s="3" t="s">
        <v>144</v>
      </c>
      <c r="P75" s="3" t="s">
        <v>145</v>
      </c>
    </row>
    <row r="76" spans="1:16" x14ac:dyDescent="0.3">
      <c r="A76" s="5" t="s">
        <v>71</v>
      </c>
      <c r="B76" s="46">
        <v>5</v>
      </c>
      <c r="C76" s="69" t="s">
        <v>198</v>
      </c>
      <c r="D76" s="69" t="s">
        <v>199</v>
      </c>
      <c r="E76" s="46">
        <v>2002</v>
      </c>
      <c r="F76" s="9" t="s">
        <v>147</v>
      </c>
      <c r="G76" s="5" t="str">
        <f t="shared" ref="G76:G92" si="2">IF($E76&gt;1900,IF(YEAR($C$5)-$E76&lt;=$K$10,"do "&amp;$K$10,IF(YEAR($C$5)-$E76&lt;=$L$10,"do "&amp;$L$10,IF(YEAR($C$5)-$E76&lt;=$M$10,"do "&amp;$M$10,IF(YEAR($C$5)-$E76&lt;=$N$10,"do "&amp;$N$10,IF(YEAR($C$5)-$E76&lt;=$O$10,"do "&amp;$O$10,$P$10&amp;" +"))))),"")</f>
        <v>do 29</v>
      </c>
      <c r="H76" s="23" t="s">
        <v>64</v>
      </c>
      <c r="I76" s="7">
        <v>31</v>
      </c>
      <c r="J76" s="7">
        <v>37</v>
      </c>
      <c r="K76" s="8">
        <f>IF(AND(E76&gt;1900,YEAR($C$5)-$E76&lt;=$K$10),COUNT($K$75:K75)+1,"")</f>
        <v>1</v>
      </c>
      <c r="L76" s="8" t="str">
        <f>IF(AND(E76&gt;1900,YEAR($C$5)-$E76&gt;$K$10,YEAR($C$5)-$E76&lt;=$L$10),COUNT($L$75:L75)+1,"")</f>
        <v/>
      </c>
      <c r="M76" s="8" t="str">
        <f>IF(AND(E76&gt;1900,YEAR($C$5)-$E76&gt;$L$10,YEAR($C$5)-$E76&lt;=$M$10),COUNT($M$75:M75)+1,"")</f>
        <v/>
      </c>
      <c r="N76" s="8" t="str">
        <f>IF(AND(E76&gt;1900,YEAR($C$5)-$E76&gt;$M$10,YEAR($C$5)-$E76&lt;=$N$10),COUNT($N$75:N75)+1,"")</f>
        <v/>
      </c>
      <c r="O76" s="8" t="str">
        <f>IF(AND(E76&gt;1900,YEAR($C$5)-$E76&gt;$N$10,YEAR($C$5)-$E76&lt;=$O$10),COUNT($O$75:O75)+1,"")</f>
        <v/>
      </c>
      <c r="P76" s="8" t="str">
        <f>IF(AND(E76&gt;1900,YEAR($C$5)-$E76&gt;=$P$10),COUNT($P$75:P75)+1,"")</f>
        <v/>
      </c>
    </row>
    <row r="77" spans="1:16" x14ac:dyDescent="0.3">
      <c r="A77" s="5" t="s">
        <v>97</v>
      </c>
      <c r="B77" s="43">
        <v>11</v>
      </c>
      <c r="C77" s="67" t="s">
        <v>202</v>
      </c>
      <c r="D77" s="67" t="s">
        <v>203</v>
      </c>
      <c r="E77" s="45">
        <v>2001</v>
      </c>
      <c r="F77" s="9" t="s">
        <v>147</v>
      </c>
      <c r="G77" s="5" t="str">
        <f t="shared" si="2"/>
        <v>do 29</v>
      </c>
      <c r="H77" s="44" t="s">
        <v>64</v>
      </c>
      <c r="I77" s="7">
        <v>32</v>
      </c>
      <c r="J77" s="7">
        <v>16</v>
      </c>
      <c r="K77" s="8">
        <f>IF(AND(E77&gt;1900,YEAR($C$5)-$E77&lt;=$K$10),COUNT($K$75:K76)+1,"")</f>
        <v>2</v>
      </c>
      <c r="L77" s="8" t="str">
        <f>IF(AND(E77&gt;1900,YEAR($C$5)-$E77&gt;$K$10,YEAR($C$5)-$E77&lt;=$L$10),COUNT($L$75:L76)+1,"")</f>
        <v/>
      </c>
      <c r="M77" s="8" t="str">
        <f>IF(AND(E77&gt;1900,YEAR($C$5)-$E77&gt;$L$10,YEAR($C$5)-$E77&lt;=$M$10),COUNT($M$75:M76)+1,"")</f>
        <v/>
      </c>
      <c r="N77" s="8" t="str">
        <f>IF(AND(E77&gt;1900,YEAR($C$5)-$E77&gt;$M$10,YEAR($C$5)-$E77&lt;=$N$10),COUNT($N$75:N76)+1,"")</f>
        <v/>
      </c>
      <c r="O77" s="8" t="str">
        <f>IF(AND(E77&gt;1900,YEAR($C$5)-$E77&gt;$N$10,YEAR($C$5)-$E77&lt;=$O$10),COUNT($O$75:O76)+1,"")</f>
        <v/>
      </c>
      <c r="P77" s="8" t="str">
        <f>IF(AND(E77&gt;1900,YEAR($C$5)-$E77&gt;=$P$10),COUNT($P$75:P76)+1,"")</f>
        <v/>
      </c>
    </row>
    <row r="78" spans="1:16" x14ac:dyDescent="0.3">
      <c r="A78" s="5" t="s">
        <v>98</v>
      </c>
      <c r="B78" s="43">
        <v>36</v>
      </c>
      <c r="C78" s="67" t="s">
        <v>207</v>
      </c>
      <c r="D78" s="67" t="s">
        <v>63</v>
      </c>
      <c r="E78" s="45">
        <v>1978</v>
      </c>
      <c r="F78" s="9" t="s">
        <v>147</v>
      </c>
      <c r="G78" s="5" t="str">
        <f t="shared" si="2"/>
        <v>do 49</v>
      </c>
      <c r="H78" s="44" t="s">
        <v>64</v>
      </c>
      <c r="I78" s="7">
        <v>33</v>
      </c>
      <c r="J78" s="7">
        <v>28</v>
      </c>
      <c r="K78" s="8" t="str">
        <f>IF(AND(E78&gt;1900,YEAR($C$5)-$E78&lt;=$K$10),COUNT($K$75:K77)+1,"")</f>
        <v/>
      </c>
      <c r="L78" s="8" t="str">
        <f>IF(AND(E78&gt;1900,YEAR($C$5)-$E78&gt;$K$10,YEAR($C$5)-$E78&lt;=$L$10),COUNT($L$75:L77)+1,"")</f>
        <v/>
      </c>
      <c r="M78" s="8">
        <f>IF(AND(E78&gt;1900,YEAR($C$5)-$E78&gt;$L$10,YEAR($C$5)-$E78&lt;=$M$10),COUNT($M$75:M77)+1,"")</f>
        <v>1</v>
      </c>
      <c r="N78" s="8" t="str">
        <f>IF(AND(E78&gt;1900,YEAR($C$5)-$E78&gt;$M$10,YEAR($C$5)-$E78&lt;=$N$10),COUNT($N$75:N77)+1,"")</f>
        <v/>
      </c>
      <c r="O78" s="8" t="str">
        <f>IF(AND(E78&gt;1900,YEAR($C$5)-$E78&gt;$N$10,YEAR($C$5)-$E78&lt;=$O$10),COUNT($O$75:O77)+1,"")</f>
        <v/>
      </c>
      <c r="P78" s="8" t="str">
        <f>IF(AND(E78&gt;1900,YEAR($C$5)-$E78&gt;=$P$10),COUNT($P$75:P77)+1,"")</f>
        <v/>
      </c>
    </row>
    <row r="79" spans="1:16" x14ac:dyDescent="0.3">
      <c r="A79" s="5" t="s">
        <v>99</v>
      </c>
      <c r="B79" s="43">
        <v>31</v>
      </c>
      <c r="C79" s="67" t="s">
        <v>211</v>
      </c>
      <c r="D79" s="67" t="s">
        <v>199</v>
      </c>
      <c r="E79" s="45">
        <v>1993</v>
      </c>
      <c r="F79" s="9" t="s">
        <v>147</v>
      </c>
      <c r="G79" s="5" t="str">
        <f t="shared" si="2"/>
        <v>do 39</v>
      </c>
      <c r="H79" s="44" t="s">
        <v>180</v>
      </c>
      <c r="I79" s="7">
        <v>36</v>
      </c>
      <c r="J79" s="7">
        <v>19</v>
      </c>
      <c r="K79" s="8" t="str">
        <f>IF(AND(E79&gt;1900,YEAR($C$5)-$E79&lt;=$K$10),COUNT($K$75:K78)+1,"")</f>
        <v/>
      </c>
      <c r="L79" s="8">
        <f>IF(AND(E79&gt;1900,YEAR($C$5)-$E79&gt;$K$10,YEAR($C$5)-$E79&lt;=$L$10),COUNT($L$75:L78)+1,"")</f>
        <v>1</v>
      </c>
      <c r="M79" s="8" t="str">
        <f>IF(AND(E79&gt;1900,YEAR($C$5)-$E79&gt;$L$10,YEAR($C$5)-$E79&lt;=$M$10),COUNT($M$75:M78)+1,"")</f>
        <v/>
      </c>
      <c r="N79" s="8" t="str">
        <f>IF(AND(E79&gt;1900,YEAR($C$5)-$E79&gt;$M$10,YEAR($C$5)-$E79&lt;=$N$10),COUNT($N$75:N78)+1,"")</f>
        <v/>
      </c>
      <c r="O79" s="8" t="str">
        <f>IF(AND(E79&gt;1900,YEAR($C$5)-$E79&gt;$N$10,YEAR($C$5)-$E79&lt;=$O$10),COUNT($O$75:O78)+1,"")</f>
        <v/>
      </c>
      <c r="P79" s="8" t="str">
        <f>IF(AND(E79&gt;1900,YEAR($C$5)-$E79&gt;=$P$10),COUNT($P$75:P78)+1,"")</f>
        <v/>
      </c>
    </row>
    <row r="80" spans="1:16" x14ac:dyDescent="0.3">
      <c r="A80" s="5" t="s">
        <v>72</v>
      </c>
      <c r="B80" s="45">
        <v>6</v>
      </c>
      <c r="C80" s="67" t="s">
        <v>212</v>
      </c>
      <c r="D80" s="67" t="s">
        <v>213</v>
      </c>
      <c r="E80" s="45">
        <v>1971</v>
      </c>
      <c r="F80" s="9" t="s">
        <v>147</v>
      </c>
      <c r="G80" s="5" t="str">
        <f t="shared" si="2"/>
        <v>do 59</v>
      </c>
      <c r="H80" s="44" t="s">
        <v>10</v>
      </c>
      <c r="I80" s="7">
        <v>36</v>
      </c>
      <c r="J80" s="7">
        <v>32</v>
      </c>
      <c r="K80" s="8" t="str">
        <f>IF(AND(E80&gt;1900,YEAR($C$5)-$E80&lt;=$K$10),COUNT($K$75:K79)+1,"")</f>
        <v/>
      </c>
      <c r="L80" s="8" t="str">
        <f>IF(AND(E80&gt;1900,YEAR($C$5)-$E80&gt;$K$10,YEAR($C$5)-$E80&lt;=$L$10),COUNT($L$75:L79)+1,"")</f>
        <v/>
      </c>
      <c r="M80" s="8" t="str">
        <f>IF(AND(E80&gt;1900,YEAR($C$5)-$E80&gt;$L$10,YEAR($C$5)-$E80&lt;=$M$10),COUNT($M$75:M79)+1,"")</f>
        <v/>
      </c>
      <c r="N80" s="8">
        <f>IF(AND(E80&gt;1900,YEAR($C$5)-$E80&gt;$M$10,YEAR($C$5)-$E80&lt;=$N$10),COUNT($N$75:N79)+1,"")</f>
        <v>1</v>
      </c>
      <c r="O80" s="8" t="str">
        <f>IF(AND(E80&gt;1900,YEAR($C$5)-$E80&gt;$N$10,YEAR($C$5)-$E80&lt;=$O$10),COUNT($O$75:O79)+1,"")</f>
        <v/>
      </c>
      <c r="P80" s="8" t="str">
        <f>IF(AND(E80&gt;1900,YEAR($C$5)-$E80&gt;=$P$10),COUNT($P$75:P79)+1,"")</f>
        <v/>
      </c>
    </row>
    <row r="81" spans="1:16" x14ac:dyDescent="0.3">
      <c r="A81" s="5" t="s">
        <v>100</v>
      </c>
      <c r="B81" s="46">
        <v>19</v>
      </c>
      <c r="C81" s="69" t="s">
        <v>215</v>
      </c>
      <c r="D81" s="69" t="s">
        <v>216</v>
      </c>
      <c r="E81" s="46">
        <v>1978</v>
      </c>
      <c r="F81" s="9" t="s">
        <v>147</v>
      </c>
      <c r="G81" s="5" t="str">
        <f t="shared" si="2"/>
        <v>do 49</v>
      </c>
      <c r="H81" s="23" t="s">
        <v>172</v>
      </c>
      <c r="I81" s="7">
        <v>37</v>
      </c>
      <c r="J81" s="7">
        <v>20</v>
      </c>
      <c r="K81" s="8" t="str">
        <f>IF(AND(E81&gt;1900,YEAR($C$5)-$E81&lt;=$K$10),COUNT($K$75:K80)+1,"")</f>
        <v/>
      </c>
      <c r="L81" s="8" t="str">
        <f>IF(AND(E81&gt;1900,YEAR($C$5)-$E81&gt;$K$10,YEAR($C$5)-$E81&lt;=$L$10),COUNT($L$75:L80)+1,"")</f>
        <v/>
      </c>
      <c r="M81" s="8">
        <f>IF(AND(E81&gt;1900,YEAR($C$5)-$E81&gt;$L$10,YEAR($C$5)-$E81&lt;=$M$10),COUNT($M$75:M80)+1,"")</f>
        <v>2</v>
      </c>
      <c r="N81" s="8" t="str">
        <f>IF(AND(E81&gt;1900,YEAR($C$5)-$E81&gt;$M$10,YEAR($C$5)-$E81&lt;=$N$10),COUNT($N$75:N80)+1,"")</f>
        <v/>
      </c>
      <c r="O81" s="8" t="str">
        <f>IF(AND(E81&gt;1900,YEAR($C$5)-$E81&gt;$N$10,YEAR($C$5)-$E81&lt;=$O$10),COUNT($O$75:O80)+1,"")</f>
        <v/>
      </c>
      <c r="P81" s="8" t="str">
        <f>IF(AND(E81&gt;1900,YEAR($C$5)-$E81&gt;=$P$10),COUNT($P$75:P80)+1,"")</f>
        <v/>
      </c>
    </row>
    <row r="82" spans="1:16" x14ac:dyDescent="0.3">
      <c r="A82" s="5" t="s">
        <v>101</v>
      </c>
      <c r="B82" s="46">
        <v>20</v>
      </c>
      <c r="C82" s="69" t="s">
        <v>222</v>
      </c>
      <c r="D82" s="69" t="s">
        <v>223</v>
      </c>
      <c r="E82" s="46">
        <v>1971</v>
      </c>
      <c r="F82" s="9" t="s">
        <v>147</v>
      </c>
      <c r="G82" s="5" t="str">
        <f t="shared" si="2"/>
        <v>do 59</v>
      </c>
      <c r="H82" s="23" t="s">
        <v>172</v>
      </c>
      <c r="I82" s="7">
        <v>39</v>
      </c>
      <c r="J82" s="7">
        <v>16</v>
      </c>
      <c r="K82" s="8" t="str">
        <f>IF(AND(E82&gt;1900,YEAR($C$5)-$E82&lt;=$K$10),COUNT($K$75:K81)+1,"")</f>
        <v/>
      </c>
      <c r="L82" s="8" t="str">
        <f>IF(AND(E82&gt;1900,YEAR($C$5)-$E82&gt;$K$10,YEAR($C$5)-$E82&lt;=$L$10),COUNT($L$75:L81)+1,"")</f>
        <v/>
      </c>
      <c r="M82" s="8" t="str">
        <f>IF(AND(E82&gt;1900,YEAR($C$5)-$E82&gt;$L$10,YEAR($C$5)-$E82&lt;=$M$10),COUNT($M$75:M81)+1,"")</f>
        <v/>
      </c>
      <c r="N82" s="8">
        <f>IF(AND(E82&gt;1900,YEAR($C$5)-$E82&gt;$M$10,YEAR($C$5)-$E82&lt;=$N$10),COUNT($N$75:N81)+1,"")</f>
        <v>2</v>
      </c>
      <c r="O82" s="8" t="str">
        <f>IF(AND(E82&gt;1900,YEAR($C$5)-$E82&gt;$N$10,YEAR($C$5)-$E82&lt;=$O$10),COUNT($O$75:O81)+1,"")</f>
        <v/>
      </c>
      <c r="P82" s="8" t="str">
        <f>IF(AND(E82&gt;1900,YEAR($C$5)-$E82&gt;=$P$10),COUNT($P$75:P81)+1,"")</f>
        <v/>
      </c>
    </row>
    <row r="83" spans="1:16" x14ac:dyDescent="0.3">
      <c r="A83" s="5" t="s">
        <v>73</v>
      </c>
      <c r="B83" s="49">
        <v>15</v>
      </c>
      <c r="C83" s="70" t="s">
        <v>225</v>
      </c>
      <c r="D83" s="70" t="s">
        <v>58</v>
      </c>
      <c r="E83" s="50">
        <v>1960</v>
      </c>
      <c r="F83" s="9" t="s">
        <v>147</v>
      </c>
      <c r="G83" s="5" t="str">
        <f t="shared" si="2"/>
        <v>do 69</v>
      </c>
      <c r="H83" s="48" t="s">
        <v>6</v>
      </c>
      <c r="I83" s="7">
        <v>40</v>
      </c>
      <c r="J83" s="7">
        <v>10</v>
      </c>
      <c r="K83" s="8" t="str">
        <f>IF(AND(E83&gt;1900,YEAR($C$5)-$E83&lt;=$K$10),COUNT($K$75:K82)+1,"")</f>
        <v/>
      </c>
      <c r="L83" s="8" t="str">
        <f>IF(AND(E83&gt;1900,YEAR($C$5)-$E83&gt;$K$10,YEAR($C$5)-$E83&lt;=$L$10),COUNT($L$75:L82)+1,"")</f>
        <v/>
      </c>
      <c r="M83" s="8" t="str">
        <f>IF(AND(E83&gt;1900,YEAR($C$5)-$E83&gt;$L$10,YEAR($C$5)-$E83&lt;=$M$10),COUNT($M$75:M82)+1,"")</f>
        <v/>
      </c>
      <c r="N83" s="8" t="str">
        <f>IF(AND(E83&gt;1900,YEAR($C$5)-$E83&gt;$M$10,YEAR($C$5)-$E83&lt;=$N$10),COUNT($N$75:N82)+1,"")</f>
        <v/>
      </c>
      <c r="O83" s="8">
        <f>IF(AND(E83&gt;1900,YEAR($C$5)-$E83&gt;$N$10,YEAR($C$5)-$E83&lt;=$O$10),COUNT($O$75:O82)+1,"")</f>
        <v>1</v>
      </c>
      <c r="P83" s="8" t="str">
        <f>IF(AND(E83&gt;1900,YEAR($C$5)-$E83&gt;=$P$10),COUNT($P$75:P82)+1,"")</f>
        <v/>
      </c>
    </row>
    <row r="84" spans="1:16" x14ac:dyDescent="0.3">
      <c r="A84" s="5" t="s">
        <v>74</v>
      </c>
      <c r="B84" s="45">
        <v>201</v>
      </c>
      <c r="C84" s="67" t="s">
        <v>45</v>
      </c>
      <c r="D84" s="67" t="s">
        <v>44</v>
      </c>
      <c r="E84" s="45">
        <v>1973</v>
      </c>
      <c r="F84" s="9" t="s">
        <v>147</v>
      </c>
      <c r="G84" s="5" t="str">
        <f t="shared" si="2"/>
        <v>do 59</v>
      </c>
      <c r="H84" s="44" t="s">
        <v>6</v>
      </c>
      <c r="I84" s="7">
        <v>40</v>
      </c>
      <c r="J84" s="7">
        <v>14</v>
      </c>
      <c r="K84" s="8" t="str">
        <f>IF(AND(E84&gt;1900,YEAR($C$5)-$E84&lt;=$K$10),COUNT($K$75:K83)+1,"")</f>
        <v/>
      </c>
      <c r="L84" s="8" t="str">
        <f>IF(AND(E84&gt;1900,YEAR($C$5)-$E84&gt;$K$10,YEAR($C$5)-$E84&lt;=$L$10),COUNT($L$75:L83)+1,"")</f>
        <v/>
      </c>
      <c r="M84" s="8" t="str">
        <f>IF(AND(E84&gt;1900,YEAR($C$5)-$E84&gt;$L$10,YEAR($C$5)-$E84&lt;=$M$10),COUNT($M$75:M83)+1,"")</f>
        <v/>
      </c>
      <c r="N84" s="8">
        <f>IF(AND(E84&gt;1900,YEAR($C$5)-$E84&gt;$M$10,YEAR($C$5)-$E84&lt;=$N$10),COUNT($N$75:N83)+1,"")</f>
        <v>3</v>
      </c>
      <c r="O84" s="8" t="str">
        <f>IF(AND(E84&gt;1900,YEAR($C$5)-$E84&gt;$N$10,YEAR($C$5)-$E84&lt;=$O$10),COUNT($O$75:O83)+1,"")</f>
        <v/>
      </c>
      <c r="P84" s="8" t="str">
        <f>IF(AND(E84&gt;1900,YEAR($C$5)-$E84&gt;=$P$10),COUNT($P$75:P83)+1,"")</f>
        <v/>
      </c>
    </row>
    <row r="85" spans="1:16" x14ac:dyDescent="0.3">
      <c r="A85" s="5" t="s">
        <v>102</v>
      </c>
      <c r="B85" s="49">
        <v>213</v>
      </c>
      <c r="C85" s="70" t="s">
        <v>38</v>
      </c>
      <c r="D85" s="70" t="s">
        <v>37</v>
      </c>
      <c r="E85" s="50">
        <v>1962</v>
      </c>
      <c r="F85" s="9" t="s">
        <v>147</v>
      </c>
      <c r="G85" s="5" t="str">
        <f t="shared" si="2"/>
        <v>do 69</v>
      </c>
      <c r="H85" s="48" t="s">
        <v>6</v>
      </c>
      <c r="I85" s="7">
        <v>41</v>
      </c>
      <c r="J85" s="7">
        <v>31</v>
      </c>
      <c r="K85" s="8" t="str">
        <f>IF(AND(E85&gt;1900,YEAR($C$5)-$E85&lt;=$K$10),COUNT($K$75:K84)+1,"")</f>
        <v/>
      </c>
      <c r="L85" s="8" t="str">
        <f>IF(AND(E85&gt;1900,YEAR($C$5)-$E85&gt;$K$10,YEAR($C$5)-$E85&lt;=$L$10),COUNT($L$75:L84)+1,"")</f>
        <v/>
      </c>
      <c r="M85" s="8" t="str">
        <f>IF(AND(E85&gt;1900,YEAR($C$5)-$E85&gt;$L$10,YEAR($C$5)-$E85&lt;=$M$10),COUNT($M$75:M84)+1,"")</f>
        <v/>
      </c>
      <c r="N85" s="8" t="str">
        <f>IF(AND(E85&gt;1900,YEAR($C$5)-$E85&gt;$M$10,YEAR($C$5)-$E85&lt;=$N$10),COUNT($N$75:N84)+1,"")</f>
        <v/>
      </c>
      <c r="O85" s="8">
        <f>IF(AND(E85&gt;1900,YEAR($C$5)-$E85&gt;$N$10,YEAR($C$5)-$E85&lt;=$O$10),COUNT($O$75:O84)+1,"")</f>
        <v>2</v>
      </c>
      <c r="P85" s="8" t="str">
        <f>IF(AND(E85&gt;1900,YEAR($C$5)-$E85&gt;=$P$10),COUNT($P$75:P84)+1,"")</f>
        <v/>
      </c>
    </row>
    <row r="86" spans="1:16" x14ac:dyDescent="0.3">
      <c r="A86" s="5" t="s">
        <v>75</v>
      </c>
      <c r="B86" s="45">
        <v>220</v>
      </c>
      <c r="C86" s="67" t="s">
        <v>230</v>
      </c>
      <c r="D86" s="67" t="s">
        <v>203</v>
      </c>
      <c r="E86" s="45">
        <v>1973</v>
      </c>
      <c r="F86" s="9" t="s">
        <v>147</v>
      </c>
      <c r="G86" s="5" t="str">
        <f t="shared" si="2"/>
        <v>do 59</v>
      </c>
      <c r="H86" s="44" t="s">
        <v>6</v>
      </c>
      <c r="I86" s="7">
        <v>42</v>
      </c>
      <c r="J86" s="7">
        <v>30</v>
      </c>
      <c r="K86" s="8" t="str">
        <f>IF(AND(E86&gt;1900,YEAR($C$5)-$E86&lt;=$K$10),COUNT($K$75:K85)+1,"")</f>
        <v/>
      </c>
      <c r="L86" s="8" t="str">
        <f>IF(AND(E86&gt;1900,YEAR($C$5)-$E86&gt;$K$10,YEAR($C$5)-$E86&lt;=$L$10),COUNT($L$75:L85)+1,"")</f>
        <v/>
      </c>
      <c r="M86" s="8" t="str">
        <f>IF(AND(E86&gt;1900,YEAR($C$5)-$E86&gt;$L$10,YEAR($C$5)-$E86&lt;=$M$10),COUNT($M$75:M85)+1,"")</f>
        <v/>
      </c>
      <c r="N86" s="8">
        <f>IF(AND(E86&gt;1900,YEAR($C$5)-$E86&gt;$M$10,YEAR($C$5)-$E86&lt;=$N$10),COUNT($N$75:N85)+1,"")</f>
        <v>4</v>
      </c>
      <c r="O86" s="8" t="str">
        <f>IF(AND(E86&gt;1900,YEAR($C$5)-$E86&gt;$N$10,YEAR($C$5)-$E86&lt;=$O$10),COUNT($O$75:O85)+1,"")</f>
        <v/>
      </c>
      <c r="P86" s="8" t="str">
        <f>IF(AND(E86&gt;1900,YEAR($C$5)-$E86&gt;=$P$10),COUNT($P$75:P85)+1,"")</f>
        <v/>
      </c>
    </row>
    <row r="87" spans="1:16" x14ac:dyDescent="0.3">
      <c r="A87" s="5" t="s">
        <v>103</v>
      </c>
      <c r="B87" s="46">
        <v>7</v>
      </c>
      <c r="C87" s="69" t="s">
        <v>234</v>
      </c>
      <c r="D87" s="69" t="s">
        <v>62</v>
      </c>
      <c r="E87" s="46">
        <v>1978</v>
      </c>
      <c r="F87" s="9" t="s">
        <v>147</v>
      </c>
      <c r="G87" s="5" t="str">
        <f t="shared" si="2"/>
        <v>do 49</v>
      </c>
      <c r="H87" s="23" t="s">
        <v>185</v>
      </c>
      <c r="I87" s="7">
        <v>44</v>
      </c>
      <c r="J87" s="7">
        <v>35</v>
      </c>
      <c r="K87" s="8" t="str">
        <f>IF(AND(E87&gt;1900,YEAR($C$5)-$E87&lt;=$K$10),COUNT($K$75:K86)+1,"")</f>
        <v/>
      </c>
      <c r="L87" s="8" t="str">
        <f>IF(AND(E87&gt;1900,YEAR($C$5)-$E87&gt;$K$10,YEAR($C$5)-$E87&lt;=$L$10),COUNT($L$75:L86)+1,"")</f>
        <v/>
      </c>
      <c r="M87" s="8">
        <f>IF(AND(E87&gt;1900,YEAR($C$5)-$E87&gt;$L$10,YEAR($C$5)-$E87&lt;=$M$10),COUNT($M$75:M86)+1,"")</f>
        <v>3</v>
      </c>
      <c r="N87" s="8" t="str">
        <f>IF(AND(E87&gt;1900,YEAR($C$5)-$E87&gt;$M$10,YEAR($C$5)-$E87&lt;=$N$10),COUNT($N$75:N86)+1,"")</f>
        <v/>
      </c>
      <c r="O87" s="8" t="str">
        <f>IF(AND(E87&gt;1900,YEAR($C$5)-$E87&gt;$N$10,YEAR($C$5)-$E87&lt;=$O$10),COUNT($O$75:O86)+1,"")</f>
        <v/>
      </c>
      <c r="P87" s="8" t="str">
        <f>IF(AND(E87&gt;1900,YEAR($C$5)-$E87&gt;=$P$10),COUNT($P$75:P86)+1,"")</f>
        <v/>
      </c>
    </row>
    <row r="88" spans="1:16" x14ac:dyDescent="0.3">
      <c r="A88" s="5" t="s">
        <v>76</v>
      </c>
      <c r="B88" s="49">
        <v>215</v>
      </c>
      <c r="C88" s="70" t="s">
        <v>235</v>
      </c>
      <c r="D88" s="70" t="s">
        <v>236</v>
      </c>
      <c r="E88" s="50">
        <v>1960</v>
      </c>
      <c r="F88" s="9" t="s">
        <v>147</v>
      </c>
      <c r="G88" s="5" t="str">
        <f t="shared" si="2"/>
        <v>do 69</v>
      </c>
      <c r="H88" s="48" t="s">
        <v>6</v>
      </c>
      <c r="I88" s="7">
        <v>45</v>
      </c>
      <c r="J88" s="7">
        <v>32</v>
      </c>
      <c r="K88" s="8" t="str">
        <f>IF(AND(E88&gt;1900,YEAR($C$5)-$E88&lt;=$K$10),COUNT($K$75:K87)+1,"")</f>
        <v/>
      </c>
      <c r="L88" s="8" t="str">
        <f>IF(AND(E88&gt;1900,YEAR($C$5)-$E88&gt;$K$10,YEAR($C$5)-$E88&lt;=$L$10),COUNT($L$75:L87)+1,"")</f>
        <v/>
      </c>
      <c r="M88" s="8" t="str">
        <f>IF(AND(E88&gt;1900,YEAR($C$5)-$E88&gt;$L$10,YEAR($C$5)-$E88&lt;=$M$10),COUNT($M$75:M87)+1,"")</f>
        <v/>
      </c>
      <c r="N88" s="8" t="str">
        <f>IF(AND(E88&gt;1900,YEAR($C$5)-$E88&gt;$M$10,YEAR($C$5)-$E88&lt;=$N$10),COUNT($N$75:N87)+1,"")</f>
        <v/>
      </c>
      <c r="O88" s="8">
        <f>IF(AND(E88&gt;1900,YEAR($C$5)-$E88&gt;$N$10,YEAR($C$5)-$E88&lt;=$O$10),COUNT($O$75:O87)+1,"")</f>
        <v>3</v>
      </c>
      <c r="P88" s="8" t="str">
        <f>IF(AND(E88&gt;1900,YEAR($C$5)-$E88&gt;=$P$10),COUNT($P$75:P87)+1,"")</f>
        <v/>
      </c>
    </row>
    <row r="89" spans="1:16" x14ac:dyDescent="0.3">
      <c r="A89" s="5" t="s">
        <v>77</v>
      </c>
      <c r="B89" s="46">
        <v>12</v>
      </c>
      <c r="C89" s="69" t="s">
        <v>237</v>
      </c>
      <c r="D89" s="69" t="s">
        <v>27</v>
      </c>
      <c r="E89" s="46">
        <v>1983</v>
      </c>
      <c r="F89" s="9" t="s">
        <v>147</v>
      </c>
      <c r="G89" s="5" t="str">
        <f t="shared" si="2"/>
        <v>do 49</v>
      </c>
      <c r="H89" s="23" t="s">
        <v>11</v>
      </c>
      <c r="I89" s="7">
        <v>46</v>
      </c>
      <c r="J89" s="7">
        <v>19</v>
      </c>
      <c r="K89" s="8" t="str">
        <f>IF(AND(E89&gt;1900,YEAR($C$5)-$E89&lt;=$K$10),COUNT($K$75:K88)+1,"")</f>
        <v/>
      </c>
      <c r="L89" s="8" t="str">
        <f>IF(AND(E89&gt;1900,YEAR($C$5)-$E89&gt;$K$10,YEAR($C$5)-$E89&lt;=$L$10),COUNT($L$75:L88)+1,"")</f>
        <v/>
      </c>
      <c r="M89" s="8">
        <f>IF(AND(E89&gt;1900,YEAR($C$5)-$E89&gt;$L$10,YEAR($C$5)-$E89&lt;=$M$10),COUNT($M$75:M88)+1,"")</f>
        <v>4</v>
      </c>
      <c r="N89" s="8" t="str">
        <f>IF(AND(E89&gt;1900,YEAR($C$5)-$E89&gt;$M$10,YEAR($C$5)-$E89&lt;=$N$10),COUNT($N$75:N88)+1,"")</f>
        <v/>
      </c>
      <c r="O89" s="8" t="str">
        <f>IF(AND(E89&gt;1900,YEAR($C$5)-$E89&gt;$N$10,YEAR($C$5)-$E89&lt;=$O$10),COUNT($O$75:O88)+1,"")</f>
        <v/>
      </c>
      <c r="P89" s="8" t="str">
        <f>IF(AND(E89&gt;1900,YEAR($C$5)-$E89&gt;=$P$10),COUNT($P$75:P88)+1,"")</f>
        <v/>
      </c>
    </row>
    <row r="90" spans="1:16" x14ac:dyDescent="0.3">
      <c r="A90" s="5" t="s">
        <v>104</v>
      </c>
      <c r="B90" s="45">
        <v>205</v>
      </c>
      <c r="C90" s="67" t="s">
        <v>18</v>
      </c>
      <c r="D90" s="67" t="s">
        <v>17</v>
      </c>
      <c r="E90" s="45">
        <v>1952</v>
      </c>
      <c r="F90" s="9" t="s">
        <v>147</v>
      </c>
      <c r="G90" s="5" t="str">
        <f t="shared" si="2"/>
        <v>70 +</v>
      </c>
      <c r="H90" s="44" t="s">
        <v>6</v>
      </c>
      <c r="I90" s="7">
        <v>51</v>
      </c>
      <c r="J90" s="7">
        <v>17</v>
      </c>
      <c r="K90" s="8" t="str">
        <f>IF(AND(E90&gt;1900,YEAR($C$5)-$E90&lt;=$K$10),COUNT($K$75:K89)+1,"")</f>
        <v/>
      </c>
      <c r="L90" s="8" t="str">
        <f>IF(AND(E90&gt;1900,YEAR($C$5)-$E90&gt;$K$10,YEAR($C$5)-$E90&lt;=$L$10),COUNT($L$75:L89)+1,"")</f>
        <v/>
      </c>
      <c r="M90" s="8" t="str">
        <f>IF(AND(E90&gt;1900,YEAR($C$5)-$E90&gt;$L$10,YEAR($C$5)-$E90&lt;=$M$10),COUNT($M$75:M89)+1,"")</f>
        <v/>
      </c>
      <c r="N90" s="8" t="str">
        <f>IF(AND(E90&gt;1900,YEAR($C$5)-$E90&gt;$M$10,YEAR($C$5)-$E90&lt;=$N$10),COUNT($N$75:N89)+1,"")</f>
        <v/>
      </c>
      <c r="O90" s="8" t="str">
        <f>IF(AND(E90&gt;1900,YEAR($C$5)-$E90&gt;$N$10,YEAR($C$5)-$E90&lt;=$O$10),COUNT($O$75:O89)+1,"")</f>
        <v/>
      </c>
      <c r="P90" s="8">
        <f>IF(AND(E90&gt;1900,YEAR($C$5)-$E90&gt;=$P$10),COUNT($P$75:P89)+1,"")</f>
        <v>1</v>
      </c>
    </row>
    <row r="91" spans="1:16" x14ac:dyDescent="0.3">
      <c r="A91" s="5" t="s">
        <v>78</v>
      </c>
      <c r="B91" s="49">
        <v>222</v>
      </c>
      <c r="C91" s="70" t="s">
        <v>242</v>
      </c>
      <c r="D91" s="70" t="s">
        <v>59</v>
      </c>
      <c r="E91" s="50">
        <v>1945</v>
      </c>
      <c r="F91" s="9" t="s">
        <v>147</v>
      </c>
      <c r="G91" s="5" t="str">
        <f t="shared" si="2"/>
        <v>70 +</v>
      </c>
      <c r="H91" s="48" t="s">
        <v>6</v>
      </c>
      <c r="I91" s="7">
        <v>55</v>
      </c>
      <c r="J91" s="7">
        <v>59</v>
      </c>
      <c r="K91" s="8" t="str">
        <f>IF(AND(E91&gt;1900,YEAR($C$5)-$E91&lt;=$K$10),COUNT($K$75:K90)+1,"")</f>
        <v/>
      </c>
      <c r="L91" s="8" t="str">
        <f>IF(AND(E91&gt;1900,YEAR($C$5)-$E91&gt;$K$10,YEAR($C$5)-$E91&lt;=$L$10),COUNT($L$75:L90)+1,"")</f>
        <v/>
      </c>
      <c r="M91" s="8" t="str">
        <f>IF(AND(E91&gt;1900,YEAR($C$5)-$E91&gt;$L$10,YEAR($C$5)-$E91&lt;=$M$10),COUNT($M$75:M90)+1,"")</f>
        <v/>
      </c>
      <c r="N91" s="8" t="str">
        <f>IF(AND(E91&gt;1900,YEAR($C$5)-$E91&gt;$M$10,YEAR($C$5)-$E91&lt;=$N$10),COUNT($N$75:N90)+1,"")</f>
        <v/>
      </c>
      <c r="O91" s="8" t="str">
        <f>IF(AND(E91&gt;1900,YEAR($C$5)-$E91&gt;$N$10,YEAR($C$5)-$E91&lt;=$O$10),COUNT($O$75:O90)+1,"")</f>
        <v/>
      </c>
      <c r="P91" s="8">
        <f>IF(AND(E91&gt;1900,YEAR($C$5)-$E91&gt;=$P$10),COUNT($P$75:P90)+1,"")</f>
        <v>2</v>
      </c>
    </row>
    <row r="92" spans="1:16" x14ac:dyDescent="0.3">
      <c r="A92" s="5" t="s">
        <v>79</v>
      </c>
      <c r="B92" s="54">
        <v>214</v>
      </c>
      <c r="C92" s="71" t="s">
        <v>36</v>
      </c>
      <c r="D92" s="71" t="s">
        <v>27</v>
      </c>
      <c r="E92" s="54">
        <v>1955</v>
      </c>
      <c r="F92" s="9" t="s">
        <v>147</v>
      </c>
      <c r="G92" s="5" t="str">
        <f t="shared" si="2"/>
        <v>do 69</v>
      </c>
      <c r="H92" s="55" t="s">
        <v>10</v>
      </c>
      <c r="I92" s="7">
        <v>72</v>
      </c>
      <c r="J92" s="7">
        <v>33</v>
      </c>
      <c r="K92" s="8" t="str">
        <f>IF(AND(E92&gt;1900,YEAR($C$5)-$E92&lt;=$K$10),COUNT($K$75:K91)+1,"")</f>
        <v/>
      </c>
      <c r="L92" s="8" t="str">
        <f>IF(AND(E92&gt;1900,YEAR($C$5)-$E92&gt;$K$10,YEAR($C$5)-$E92&lt;=$L$10),COUNT($L$75:L91)+1,"")</f>
        <v/>
      </c>
      <c r="M92" s="8" t="str">
        <f>IF(AND(E92&gt;1900,YEAR($C$5)-$E92&gt;$L$10,YEAR($C$5)-$E92&lt;=$M$10),COUNT($M$75:M91)+1,"")</f>
        <v/>
      </c>
      <c r="N92" s="8" t="str">
        <f>IF(AND(E92&gt;1900,YEAR($C$5)-$E92&gt;$M$10,YEAR($C$5)-$E92&lt;=$N$10),COUNT($N$75:N91)+1,"")</f>
        <v/>
      </c>
      <c r="O92" s="8">
        <f>IF(AND(E92&gt;1900,YEAR($C$5)-$E92&gt;$N$10,YEAR($C$5)-$E92&lt;=$O$10),COUNT($O$75:O91)+1,"")</f>
        <v>4</v>
      </c>
      <c r="P92" s="8" t="str">
        <f>IF(AND(E92&gt;1900,YEAR($C$5)-$E92&gt;=$P$10),COUNT($P$75:P91)+1,"")</f>
        <v/>
      </c>
    </row>
  </sheetData>
  <mergeCells count="27">
    <mergeCell ref="A8:P8"/>
    <mergeCell ref="A1:P1"/>
    <mergeCell ref="A3:P3"/>
    <mergeCell ref="C5:D5"/>
    <mergeCell ref="K5:P5"/>
    <mergeCell ref="A6:J6"/>
    <mergeCell ref="A74:A75"/>
    <mergeCell ref="B74:B75"/>
    <mergeCell ref="C74:C75"/>
    <mergeCell ref="D74:D75"/>
    <mergeCell ref="E74:E75"/>
    <mergeCell ref="G10:G11"/>
    <mergeCell ref="H10:H11"/>
    <mergeCell ref="I10:I11"/>
    <mergeCell ref="J10:J11"/>
    <mergeCell ref="A72:P72"/>
    <mergeCell ref="A10:A11"/>
    <mergeCell ref="B10:B11"/>
    <mergeCell ref="C10:C11"/>
    <mergeCell ref="D10:D11"/>
    <mergeCell ref="E10:E11"/>
    <mergeCell ref="F10:F11"/>
    <mergeCell ref="F74:F75"/>
    <mergeCell ref="G74:G75"/>
    <mergeCell ref="H74:H75"/>
    <mergeCell ref="I74:I75"/>
    <mergeCell ref="J74:J75"/>
  </mergeCells>
  <phoneticPr fontId="2" type="noConversion"/>
  <dataValidations count="3">
    <dataValidation type="whole" allowBlank="1" showErrorMessage="1" errorTitle="Rok narození" error="Zadejte správný rok narození" promptTitle="Rok narození" prompt="Zadejte rok narození" sqref="E76:E92 E12:E70" xr:uid="{3A29A0BA-6C35-4C4F-ABA0-AB5E123F943F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76:I92 I12:I70" xr:uid="{301AA3F4-B8B6-44B4-A4BB-D761A3CE7B94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76:J92 J12:J70" xr:uid="{50602E5D-7A42-4662-81E3-EA3EE7906BF0}">
      <formula1>0</formula1>
      <formula2>59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celkové pořadí</vt:lpstr>
      <vt:lpstr>Muži ženy kat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Prochazka</dc:creator>
  <cp:lastModifiedBy>Radorun</cp:lastModifiedBy>
  <cp:lastPrinted>2023-10-03T10:58:17Z</cp:lastPrinted>
  <dcterms:created xsi:type="dcterms:W3CDTF">2023-10-03T09:49:45Z</dcterms:created>
  <dcterms:modified xsi:type="dcterms:W3CDTF">2024-09-20T16:02:38Z</dcterms:modified>
</cp:coreProperties>
</file>