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ek Kuriš\Desktop\Sabzo\výsledky 2024\"/>
    </mc:Choice>
  </mc:AlternateContent>
  <bookViews>
    <workbookView xWindow="0" yWindow="0" windowWidth="24000" windowHeight="9135"/>
  </bookViews>
  <sheets>
    <sheet name="VÝSLEDKOVÁ LISTINA" sheetId="1" r:id="rId1"/>
  </sheets>
  <externalReferences>
    <externalReference r:id="rId2"/>
  </externalReferences>
  <definedNames>
    <definedName name="_xlnm._FilterDatabase" localSheetId="0" hidden="1">'VÝSLEDKOVÁ LISTINA'!#REF!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N52" i="1"/>
  <c r="M52" i="1"/>
  <c r="L52" i="1"/>
  <c r="K52" i="1"/>
  <c r="I52" i="1"/>
  <c r="F52" i="1"/>
  <c r="E51" i="1"/>
  <c r="M51" i="1" s="1"/>
  <c r="D51" i="1"/>
  <c r="C51" i="1"/>
  <c r="E50" i="1"/>
  <c r="D50" i="1"/>
  <c r="C50" i="1"/>
  <c r="E49" i="1"/>
  <c r="M49" i="1" s="1"/>
  <c r="D49" i="1"/>
  <c r="C49" i="1"/>
  <c r="M47" i="1"/>
  <c r="L47" i="1"/>
  <c r="K47" i="1"/>
  <c r="J47" i="1"/>
  <c r="I47" i="1"/>
  <c r="E44" i="1"/>
  <c r="L44" i="1" s="1"/>
  <c r="D44" i="1"/>
  <c r="C44" i="1"/>
  <c r="E43" i="1"/>
  <c r="M43" i="1" s="1"/>
  <c r="D43" i="1"/>
  <c r="C43" i="1"/>
  <c r="E42" i="1"/>
  <c r="M42" i="1" s="1"/>
  <c r="D42" i="1"/>
  <c r="C42" i="1"/>
  <c r="E41" i="1"/>
  <c r="N41" i="1" s="1"/>
  <c r="D41" i="1"/>
  <c r="C41" i="1"/>
  <c r="E40" i="1"/>
  <c r="L40" i="1" s="1"/>
  <c r="D40" i="1"/>
  <c r="C40" i="1"/>
  <c r="E39" i="1"/>
  <c r="M39" i="1" s="1"/>
  <c r="D39" i="1"/>
  <c r="C39" i="1"/>
  <c r="E38" i="1"/>
  <c r="M38" i="1" s="1"/>
  <c r="D38" i="1"/>
  <c r="C38" i="1"/>
  <c r="E37" i="1"/>
  <c r="M37" i="1" s="1"/>
  <c r="D37" i="1"/>
  <c r="C37" i="1"/>
  <c r="E36" i="1"/>
  <c r="M36" i="1" s="1"/>
  <c r="D36" i="1"/>
  <c r="C36" i="1"/>
  <c r="N35" i="1"/>
  <c r="M35" i="1"/>
  <c r="K35" i="1"/>
  <c r="J35" i="1"/>
  <c r="I35" i="1"/>
  <c r="F35" i="1"/>
  <c r="E34" i="1"/>
  <c r="M34" i="1" s="1"/>
  <c r="D34" i="1"/>
  <c r="C34" i="1"/>
  <c r="N33" i="1"/>
  <c r="L33" i="1"/>
  <c r="K33" i="1"/>
  <c r="J33" i="1"/>
  <c r="I33" i="1"/>
  <c r="F33" i="1"/>
  <c r="E32" i="1"/>
  <c r="L32" i="1" s="1"/>
  <c r="D32" i="1"/>
  <c r="C32" i="1"/>
  <c r="E31" i="1"/>
  <c r="N31" i="1" s="1"/>
  <c r="D31" i="1"/>
  <c r="C31" i="1"/>
  <c r="F30" i="1"/>
  <c r="E30" i="1"/>
  <c r="M30" i="1" s="1"/>
  <c r="D30" i="1"/>
  <c r="C30" i="1"/>
  <c r="E29" i="1"/>
  <c r="M29" i="1" s="1"/>
  <c r="D29" i="1"/>
  <c r="C29" i="1"/>
  <c r="E28" i="1"/>
  <c r="M28" i="1" s="1"/>
  <c r="D28" i="1"/>
  <c r="C28" i="1"/>
  <c r="N27" i="1"/>
  <c r="M27" i="1"/>
  <c r="K27" i="1"/>
  <c r="J27" i="1"/>
  <c r="I27" i="1"/>
  <c r="F27" i="1"/>
  <c r="N26" i="1"/>
  <c r="L26" i="1"/>
  <c r="K26" i="1"/>
  <c r="J26" i="1"/>
  <c r="I26" i="1"/>
  <c r="F26" i="1"/>
  <c r="E25" i="1"/>
  <c r="D25" i="1"/>
  <c r="C25" i="1"/>
  <c r="E24" i="1"/>
  <c r="N24" i="1" s="1"/>
  <c r="D24" i="1"/>
  <c r="C24" i="1"/>
  <c r="E23" i="1"/>
  <c r="N23" i="1" s="1"/>
  <c r="D23" i="1"/>
  <c r="C23" i="1"/>
  <c r="E22" i="1"/>
  <c r="N22" i="1" s="1"/>
  <c r="D22" i="1"/>
  <c r="C22" i="1"/>
  <c r="N21" i="1"/>
  <c r="L21" i="1"/>
  <c r="K21" i="1"/>
  <c r="J21" i="1"/>
  <c r="I21" i="1"/>
  <c r="F21" i="1"/>
  <c r="E20" i="1"/>
  <c r="M20" i="1" s="1"/>
  <c r="D20" i="1"/>
  <c r="C20" i="1"/>
  <c r="N19" i="1"/>
  <c r="M19" i="1"/>
  <c r="L19" i="1"/>
  <c r="K19" i="1"/>
  <c r="J19" i="1"/>
  <c r="F19" i="1"/>
  <c r="E18" i="1"/>
  <c r="N18" i="1" s="1"/>
  <c r="D18" i="1"/>
  <c r="C18" i="1"/>
  <c r="E17" i="1"/>
  <c r="N17" i="1" s="1"/>
  <c r="D17" i="1"/>
  <c r="C17" i="1"/>
  <c r="E16" i="1"/>
  <c r="N16" i="1" s="1"/>
  <c r="D16" i="1"/>
  <c r="C16" i="1"/>
  <c r="E15" i="1"/>
  <c r="N15" i="1" s="1"/>
  <c r="D15" i="1"/>
  <c r="C15" i="1"/>
  <c r="E14" i="1"/>
  <c r="N14" i="1" s="1"/>
  <c r="D14" i="1"/>
  <c r="C14" i="1"/>
  <c r="E13" i="1"/>
  <c r="N13" i="1" s="1"/>
  <c r="D13" i="1"/>
  <c r="C13" i="1"/>
  <c r="E12" i="1"/>
  <c r="N12" i="1" s="1"/>
  <c r="D12" i="1"/>
  <c r="C12" i="1"/>
  <c r="N10" i="1"/>
  <c r="F38" i="1" s="1"/>
  <c r="L31" i="1" l="1"/>
  <c r="F37" i="1"/>
  <c r="L41" i="1"/>
  <c r="L49" i="1"/>
  <c r="N51" i="1"/>
  <c r="N30" i="1"/>
  <c r="F31" i="1"/>
  <c r="I34" i="1"/>
  <c r="L37" i="1"/>
  <c r="J38" i="1"/>
  <c r="F41" i="1"/>
  <c r="N47" i="1"/>
  <c r="F49" i="1"/>
  <c r="M50" i="1"/>
  <c r="M53" i="1" s="1"/>
  <c r="F51" i="1"/>
  <c r="J20" i="1"/>
  <c r="J28" i="1"/>
  <c r="L29" i="1"/>
  <c r="J32" i="1"/>
  <c r="N32" i="1"/>
  <c r="L36" i="1"/>
  <c r="L39" i="1"/>
  <c r="J40" i="1"/>
  <c r="N40" i="1"/>
  <c r="J42" i="1"/>
  <c r="J43" i="1"/>
  <c r="J44" i="1"/>
  <c r="N44" i="1"/>
  <c r="J50" i="1"/>
  <c r="N50" i="1"/>
  <c r="F20" i="1"/>
  <c r="N20" i="1"/>
  <c r="F28" i="1"/>
  <c r="L28" i="1"/>
  <c r="J29" i="1"/>
  <c r="J30" i="1"/>
  <c r="J31" i="1"/>
  <c r="F32" i="1"/>
  <c r="J36" i="1"/>
  <c r="J37" i="1"/>
  <c r="L38" i="1"/>
  <c r="F39" i="1"/>
  <c r="N39" i="1"/>
  <c r="F40" i="1"/>
  <c r="J41" i="1"/>
  <c r="F42" i="1"/>
  <c r="N42" i="1"/>
  <c r="F43" i="1"/>
  <c r="L43" i="1"/>
  <c r="F44" i="1"/>
  <c r="J49" i="1"/>
  <c r="N49" i="1"/>
  <c r="F50" i="1"/>
  <c r="L50" i="1"/>
  <c r="L51" i="1" s="1"/>
  <c r="J51" i="1"/>
  <c r="I12" i="1"/>
  <c r="K12" i="1"/>
  <c r="M12" i="1"/>
  <c r="I13" i="1"/>
  <c r="K13" i="1"/>
  <c r="K15" i="1" s="1"/>
  <c r="M13" i="1"/>
  <c r="I14" i="1"/>
  <c r="K14" i="1"/>
  <c r="I15" i="1"/>
  <c r="M15" i="1"/>
  <c r="I16" i="1"/>
  <c r="M16" i="1"/>
  <c r="I17" i="1"/>
  <c r="K17" i="1"/>
  <c r="M17" i="1"/>
  <c r="I18" i="1"/>
  <c r="M18" i="1"/>
  <c r="I22" i="1"/>
  <c r="K22" i="1"/>
  <c r="M22" i="1"/>
  <c r="I23" i="1"/>
  <c r="K23" i="1"/>
  <c r="M23" i="1"/>
  <c r="K24" i="1"/>
  <c r="M24" i="1"/>
  <c r="I25" i="1"/>
  <c r="K25" i="1"/>
  <c r="N25" i="1"/>
  <c r="N53" i="1"/>
  <c r="L53" i="1"/>
  <c r="J53" i="1"/>
  <c r="F53" i="1"/>
  <c r="K53" i="1"/>
  <c r="N54" i="1"/>
  <c r="L54" i="1"/>
  <c r="J54" i="1"/>
  <c r="F54" i="1"/>
  <c r="K54" i="1"/>
  <c r="L55" i="1"/>
  <c r="J55" i="1"/>
  <c r="F55" i="1"/>
  <c r="K55" i="1"/>
  <c r="L56" i="1"/>
  <c r="J56" i="1"/>
  <c r="F56" i="1"/>
  <c r="K56" i="1"/>
  <c r="L57" i="1"/>
  <c r="J57" i="1"/>
  <c r="F57" i="1"/>
  <c r="K57" i="1"/>
  <c r="N58" i="1"/>
  <c r="J58" i="1"/>
  <c r="F58" i="1"/>
  <c r="K58" i="1"/>
  <c r="N59" i="1"/>
  <c r="L59" i="1"/>
  <c r="J59" i="1"/>
  <c r="F59" i="1"/>
  <c r="K59" i="1"/>
  <c r="F12" i="1"/>
  <c r="J12" i="1"/>
  <c r="J13" i="1" s="1"/>
  <c r="L12" i="1"/>
  <c r="F13" i="1"/>
  <c r="L13" i="1"/>
  <c r="F14" i="1"/>
  <c r="J14" i="1"/>
  <c r="L14" i="1"/>
  <c r="F15" i="1"/>
  <c r="J15" i="1"/>
  <c r="L15" i="1"/>
  <c r="F16" i="1"/>
  <c r="J16" i="1"/>
  <c r="L16" i="1"/>
  <c r="F17" i="1"/>
  <c r="J17" i="1"/>
  <c r="F18" i="1"/>
  <c r="J18" i="1"/>
  <c r="L18" i="1"/>
  <c r="I20" i="1"/>
  <c r="K20" i="1"/>
  <c r="F22" i="1"/>
  <c r="L22" i="1"/>
  <c r="F23" i="1"/>
  <c r="J23" i="1"/>
  <c r="F24" i="1"/>
  <c r="J24" i="1"/>
  <c r="L24" i="1"/>
  <c r="F25" i="1"/>
  <c r="J25" i="1"/>
  <c r="L25" i="1"/>
  <c r="F29" i="1"/>
  <c r="L34" i="1"/>
  <c r="J34" i="1"/>
  <c r="F34" i="1"/>
  <c r="K34" i="1"/>
  <c r="F36" i="1"/>
  <c r="J52" i="1"/>
  <c r="I53" i="1"/>
  <c r="I54" i="1"/>
  <c r="I55" i="1"/>
  <c r="M55" i="1"/>
  <c r="I56" i="1"/>
  <c r="M56" i="1"/>
  <c r="I57" i="1"/>
  <c r="M57" i="1"/>
  <c r="I58" i="1"/>
  <c r="M58" i="1"/>
  <c r="I59" i="1"/>
  <c r="I28" i="1"/>
  <c r="K28" i="1"/>
  <c r="I29" i="1"/>
  <c r="K29" i="1"/>
  <c r="I30" i="1"/>
  <c r="K30" i="1"/>
  <c r="I31" i="1"/>
  <c r="K31" i="1"/>
  <c r="I32" i="1"/>
  <c r="K32" i="1"/>
  <c r="I36" i="1"/>
  <c r="K36" i="1"/>
  <c r="I37" i="1"/>
  <c r="K37" i="1"/>
  <c r="I38" i="1"/>
  <c r="K38" i="1"/>
  <c r="I39" i="1"/>
  <c r="K39" i="1"/>
  <c r="I40" i="1"/>
  <c r="K40" i="1"/>
  <c r="I41" i="1"/>
  <c r="K41" i="1"/>
  <c r="I42" i="1"/>
  <c r="K42" i="1"/>
  <c r="I43" i="1"/>
  <c r="K43" i="1"/>
  <c r="I44" i="1"/>
  <c r="K44" i="1"/>
  <c r="I49" i="1"/>
  <c r="K49" i="1"/>
  <c r="I50" i="1"/>
  <c r="K50" i="1"/>
  <c r="I51" i="1"/>
  <c r="K51" i="1"/>
  <c r="M54" i="1" l="1"/>
  <c r="M59" i="1" s="1"/>
  <c r="J22" i="1"/>
  <c r="N55" i="1"/>
  <c r="N56" i="1" s="1"/>
  <c r="L58" i="1"/>
  <c r="M14" i="1"/>
  <c r="M21" i="1" s="1"/>
  <c r="K16" i="1"/>
  <c r="K18" i="1" s="1"/>
  <c r="L17" i="1"/>
  <c r="J39" i="1"/>
  <c r="N57" i="1"/>
  <c r="I19" i="1"/>
  <c r="I24" i="1" s="1"/>
  <c r="N28" i="1"/>
  <c r="M25" i="1" l="1"/>
  <c r="M26" i="1" s="1"/>
  <c r="N29" i="1"/>
  <c r="L20" i="1"/>
  <c r="L23" i="1" s="1"/>
  <c r="L27" i="1" l="1"/>
  <c r="L30" i="1" s="1"/>
  <c r="M33" i="1"/>
  <c r="M31" i="1"/>
  <c r="M32" i="1" s="1"/>
  <c r="L35" i="1"/>
  <c r="L42" i="1" s="1"/>
  <c r="N34" i="1"/>
  <c r="N36" i="1" s="1"/>
  <c r="M40" i="1" l="1"/>
  <c r="M41" i="1" s="1"/>
  <c r="M44" i="1" s="1"/>
  <c r="N37" i="1"/>
  <c r="N38" i="1" s="1"/>
  <c r="N43" i="1" s="1"/>
</calcChain>
</file>

<file path=xl/sharedStrings.xml><?xml version="1.0" encoding="utf-8"?>
<sst xmlns="http://schemas.openxmlformats.org/spreadsheetml/2006/main" count="144" uniqueCount="43">
  <si>
    <t>Chuchelský kros</t>
  </si>
  <si>
    <t>VÝSLEDKOVÁ LISTINA</t>
  </si>
  <si>
    <t>Datum:</t>
  </si>
  <si>
    <t>Ročník: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</si>
  <si>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</si>
  <si>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</si>
  <si>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</si>
  <si>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</si>
  <si>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</si>
  <si>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</si>
  <si>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</si>
  <si>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</si>
  <si>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</si>
  <si>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</si>
  <si>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</si>
  <si>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</si>
  <si>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</si>
  <si>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</si>
  <si>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</si>
  <si>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</si>
  <si>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</si>
  <si>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</si>
  <si>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SABZO</t>
  </si>
  <si>
    <t>M</t>
  </si>
  <si>
    <t xml:space="preserve"> </t>
  </si>
  <si>
    <t>Matoušek</t>
  </si>
  <si>
    <t>Martin</t>
  </si>
  <si>
    <t>Eurobike</t>
  </si>
  <si>
    <t>Holub</t>
  </si>
  <si>
    <t>Pavel</t>
  </si>
  <si>
    <t>Bering</t>
  </si>
  <si>
    <t>Michal</t>
  </si>
  <si>
    <t>Žalud</t>
  </si>
  <si>
    <t>Karel</t>
  </si>
  <si>
    <t>Zeleneč</t>
  </si>
  <si>
    <t>Vavro</t>
  </si>
  <si>
    <t>Roman</t>
  </si>
  <si>
    <t>SK Michle</t>
  </si>
  <si>
    <t>ŽENY</t>
  </si>
  <si>
    <t>Ž</t>
  </si>
  <si>
    <t>Fuksíková</t>
  </si>
  <si>
    <t>Lucie</t>
  </si>
  <si>
    <t>Praha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</si>
</sst>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dek%20Kuri&#353;/Downloads/Chuchelsk&#253;%20k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lenové SABZO"/>
      <sheetName val="STARTOVKA"/>
      <sheetName val="STARTOVKA SABZO "/>
      <sheetName val="VÝSLEDKOVÁ LISTINA"/>
    </sheetNames>
    <sheetDataSet>
      <sheetData sheetId="0"/>
      <sheetData sheetId="1"/>
      <sheetData sheetId="2">
        <row r="1">
          <cell r="A1" t="str">
            <v>Číslo</v>
          </cell>
          <cell r="B1" t="str">
            <v>Příjmení</v>
          </cell>
          <cell r="C1" t="str">
            <v>Jméno</v>
          </cell>
          <cell r="D1" t="str">
            <v>Ročník</v>
          </cell>
        </row>
        <row r="2">
          <cell r="A2">
            <v>101</v>
          </cell>
          <cell r="B2" t="str">
            <v>Adam</v>
          </cell>
          <cell r="C2" t="str">
            <v>Petr</v>
          </cell>
          <cell r="D2">
            <v>1950</v>
          </cell>
        </row>
        <row r="3">
          <cell r="A3">
            <v>102</v>
          </cell>
          <cell r="B3" t="str">
            <v>Adámek</v>
          </cell>
          <cell r="C3" t="str">
            <v>Petr</v>
          </cell>
          <cell r="D3">
            <v>1954</v>
          </cell>
        </row>
        <row r="4">
          <cell r="A4">
            <v>105</v>
          </cell>
          <cell r="B4" t="str">
            <v>Benda</v>
          </cell>
          <cell r="C4" t="str">
            <v>Tomáš</v>
          </cell>
          <cell r="D4">
            <v>1976</v>
          </cell>
        </row>
        <row r="5">
          <cell r="A5">
            <v>106</v>
          </cell>
          <cell r="B5" t="str">
            <v>Březina</v>
          </cell>
          <cell r="C5" t="str">
            <v>Petr</v>
          </cell>
          <cell r="D5">
            <v>1946</v>
          </cell>
        </row>
        <row r="6">
          <cell r="A6">
            <v>108</v>
          </cell>
          <cell r="B6" t="str">
            <v>Cedrych</v>
          </cell>
          <cell r="C6" t="str">
            <v>Karel</v>
          </cell>
          <cell r="D6">
            <v>1955</v>
          </cell>
        </row>
        <row r="7">
          <cell r="A7">
            <v>109</v>
          </cell>
          <cell r="B7" t="str">
            <v>Cimbulka</v>
          </cell>
          <cell r="C7" t="str">
            <v>Václav</v>
          </cell>
          <cell r="D7">
            <v>1942</v>
          </cell>
        </row>
        <row r="8">
          <cell r="A8">
            <v>110</v>
          </cell>
          <cell r="B8" t="str">
            <v>Černý</v>
          </cell>
          <cell r="C8" t="str">
            <v>Václav</v>
          </cell>
          <cell r="D8">
            <v>1957</v>
          </cell>
        </row>
        <row r="9">
          <cell r="A9">
            <v>112</v>
          </cell>
          <cell r="B9" t="str">
            <v>Čižinský</v>
          </cell>
          <cell r="C9" t="str">
            <v>Jaromír</v>
          </cell>
          <cell r="D9">
            <v>1955</v>
          </cell>
        </row>
        <row r="10">
          <cell r="A10">
            <v>113</v>
          </cell>
          <cell r="B10" t="str">
            <v>Diviš</v>
          </cell>
          <cell r="C10" t="str">
            <v>Martin</v>
          </cell>
          <cell r="D10">
            <v>1963</v>
          </cell>
        </row>
        <row r="11">
          <cell r="A11">
            <v>114</v>
          </cell>
          <cell r="B11" t="str">
            <v>Dolejš</v>
          </cell>
          <cell r="C11" t="str">
            <v>Radomír</v>
          </cell>
          <cell r="D11">
            <v>1958</v>
          </cell>
        </row>
        <row r="12">
          <cell r="A12">
            <v>115</v>
          </cell>
          <cell r="B12" t="str">
            <v>Doležal</v>
          </cell>
          <cell r="C12" t="str">
            <v>Jaromír</v>
          </cell>
          <cell r="D12">
            <v>1957</v>
          </cell>
        </row>
        <row r="13">
          <cell r="A13">
            <v>119</v>
          </cell>
          <cell r="B13" t="str">
            <v>Frabša</v>
          </cell>
          <cell r="C13" t="str">
            <v>Michal</v>
          </cell>
          <cell r="D13">
            <v>1965</v>
          </cell>
        </row>
        <row r="14">
          <cell r="A14">
            <v>120</v>
          </cell>
          <cell r="B14" t="str">
            <v>Hampl</v>
          </cell>
          <cell r="C14" t="str">
            <v>Stanislav</v>
          </cell>
          <cell r="D14">
            <v>1956</v>
          </cell>
        </row>
        <row r="15">
          <cell r="A15">
            <v>122</v>
          </cell>
          <cell r="B15" t="str">
            <v>Janeček</v>
          </cell>
          <cell r="C15" t="str">
            <v>Jaroslav</v>
          </cell>
          <cell r="D15">
            <v>1940</v>
          </cell>
        </row>
        <row r="16">
          <cell r="A16">
            <v>124</v>
          </cell>
          <cell r="B16" t="str">
            <v>Jindra</v>
          </cell>
          <cell r="C16" t="str">
            <v>David</v>
          </cell>
          <cell r="D16">
            <v>1960</v>
          </cell>
        </row>
        <row r="17">
          <cell r="A17">
            <v>126</v>
          </cell>
          <cell r="B17" t="str">
            <v>Ledvinka</v>
          </cell>
          <cell r="C17" t="str">
            <v>Josef</v>
          </cell>
          <cell r="D17">
            <v>1972</v>
          </cell>
        </row>
        <row r="18">
          <cell r="A18">
            <v>128</v>
          </cell>
          <cell r="B18" t="str">
            <v>Matějovský</v>
          </cell>
          <cell r="C18" t="str">
            <v>Pavel</v>
          </cell>
          <cell r="D18">
            <v>1965</v>
          </cell>
        </row>
        <row r="19">
          <cell r="A19">
            <v>129</v>
          </cell>
          <cell r="B19" t="str">
            <v>Miřejovský</v>
          </cell>
          <cell r="C19" t="str">
            <v>Tomáš</v>
          </cell>
          <cell r="D19">
            <v>1961</v>
          </cell>
        </row>
        <row r="20">
          <cell r="A20">
            <v>131</v>
          </cell>
          <cell r="B20" t="str">
            <v>Novák</v>
          </cell>
          <cell r="C20" t="str">
            <v>Pavel</v>
          </cell>
          <cell r="D20">
            <v>1953</v>
          </cell>
        </row>
        <row r="21">
          <cell r="A21">
            <v>132</v>
          </cell>
          <cell r="B21" t="str">
            <v>Nový</v>
          </cell>
          <cell r="C21" t="str">
            <v>Břetislav</v>
          </cell>
          <cell r="D21">
            <v>1947</v>
          </cell>
        </row>
        <row r="22">
          <cell r="A22">
            <v>133</v>
          </cell>
          <cell r="B22" t="str">
            <v>Ovčinikov</v>
          </cell>
          <cell r="C22" t="str">
            <v>Milan</v>
          </cell>
          <cell r="D22">
            <v>1950</v>
          </cell>
        </row>
        <row r="23">
          <cell r="A23">
            <v>136</v>
          </cell>
          <cell r="B23" t="str">
            <v>Paukert</v>
          </cell>
          <cell r="C23" t="str">
            <v>Milan</v>
          </cell>
          <cell r="D23">
            <v>1950</v>
          </cell>
        </row>
        <row r="24">
          <cell r="A24">
            <v>138</v>
          </cell>
          <cell r="B24" t="str">
            <v>Pilný</v>
          </cell>
          <cell r="C24" t="str">
            <v>Luděk</v>
          </cell>
          <cell r="D24">
            <v>1957</v>
          </cell>
        </row>
        <row r="25">
          <cell r="A25">
            <v>139</v>
          </cell>
          <cell r="B25" t="str">
            <v>Plzák</v>
          </cell>
          <cell r="C25" t="str">
            <v>Jiří</v>
          </cell>
          <cell r="D25">
            <v>1946</v>
          </cell>
        </row>
        <row r="26">
          <cell r="A26">
            <v>140</v>
          </cell>
          <cell r="B26" t="str">
            <v>Pokorný</v>
          </cell>
          <cell r="C26" t="str">
            <v>Jan</v>
          </cell>
          <cell r="D26">
            <v>1957</v>
          </cell>
        </row>
        <row r="27">
          <cell r="A27">
            <v>141</v>
          </cell>
          <cell r="B27" t="str">
            <v>Procházka</v>
          </cell>
          <cell r="C27" t="str">
            <v>Jiří ml.</v>
          </cell>
          <cell r="D27">
            <v>1988</v>
          </cell>
        </row>
        <row r="28">
          <cell r="A28">
            <v>142</v>
          </cell>
          <cell r="B28" t="str">
            <v>Procházka</v>
          </cell>
          <cell r="C28" t="str">
            <v>Tomáš</v>
          </cell>
          <cell r="D28">
            <v>1979</v>
          </cell>
        </row>
        <row r="29">
          <cell r="A29">
            <v>143</v>
          </cell>
          <cell r="B29" t="str">
            <v>Pucholt</v>
          </cell>
          <cell r="C29" t="str">
            <v>Miroslav</v>
          </cell>
          <cell r="D29">
            <v>1951</v>
          </cell>
        </row>
        <row r="30">
          <cell r="A30">
            <v>144</v>
          </cell>
          <cell r="B30" t="str">
            <v>Rabiňák</v>
          </cell>
          <cell r="C30" t="str">
            <v>Martin</v>
          </cell>
          <cell r="D30">
            <v>1979</v>
          </cell>
        </row>
        <row r="31">
          <cell r="A31">
            <v>145</v>
          </cell>
          <cell r="B31" t="str">
            <v>Rada</v>
          </cell>
          <cell r="C31" t="str">
            <v>Petr</v>
          </cell>
          <cell r="D31">
            <v>1964</v>
          </cell>
        </row>
        <row r="32">
          <cell r="A32">
            <v>146</v>
          </cell>
          <cell r="B32" t="str">
            <v>Rádl</v>
          </cell>
          <cell r="C32" t="str">
            <v>Pavel</v>
          </cell>
          <cell r="D32">
            <v>1956</v>
          </cell>
        </row>
        <row r="33">
          <cell r="A33">
            <v>147</v>
          </cell>
          <cell r="B33" t="str">
            <v>Rožánek</v>
          </cell>
          <cell r="C33" t="str">
            <v>Vladimír</v>
          </cell>
          <cell r="D33">
            <v>1958</v>
          </cell>
        </row>
        <row r="34">
          <cell r="A34">
            <v>148</v>
          </cell>
          <cell r="B34" t="str">
            <v>Skokan</v>
          </cell>
          <cell r="C34" t="str">
            <v>Miroslav</v>
          </cell>
          <cell r="D34">
            <v>1939</v>
          </cell>
        </row>
        <row r="35">
          <cell r="A35">
            <v>149</v>
          </cell>
          <cell r="B35" t="str">
            <v>Šnajberk</v>
          </cell>
          <cell r="C35" t="str">
            <v>Jiří</v>
          </cell>
          <cell r="D35">
            <v>1957</v>
          </cell>
        </row>
        <row r="36">
          <cell r="A36">
            <v>150</v>
          </cell>
          <cell r="B36" t="str">
            <v>Urban</v>
          </cell>
          <cell r="C36" t="str">
            <v>Josef</v>
          </cell>
          <cell r="D36">
            <v>1956</v>
          </cell>
        </row>
        <row r="37">
          <cell r="A37">
            <v>153</v>
          </cell>
          <cell r="B37" t="str">
            <v>Pěkný</v>
          </cell>
          <cell r="C37" t="str">
            <v>Jan</v>
          </cell>
          <cell r="D37">
            <v>1952</v>
          </cell>
        </row>
        <row r="38">
          <cell r="A38">
            <v>157</v>
          </cell>
          <cell r="B38" t="str">
            <v>Procházka</v>
          </cell>
          <cell r="C38" t="str">
            <v>Jiří</v>
          </cell>
          <cell r="D38">
            <v>1955</v>
          </cell>
        </row>
        <row r="39">
          <cell r="A39">
            <v>158</v>
          </cell>
          <cell r="B39" t="str">
            <v>Březina</v>
          </cell>
          <cell r="C39" t="str">
            <v>Tomáš</v>
          </cell>
          <cell r="D39">
            <v>1970</v>
          </cell>
        </row>
        <row r="40">
          <cell r="A40">
            <v>159</v>
          </cell>
          <cell r="B40" t="str">
            <v>Etrych</v>
          </cell>
          <cell r="C40" t="str">
            <v>Tomáš</v>
          </cell>
          <cell r="D40">
            <v>1973</v>
          </cell>
        </row>
        <row r="41">
          <cell r="A41">
            <v>160</v>
          </cell>
          <cell r="B41" t="str">
            <v>Kuriš</v>
          </cell>
          <cell r="C41" t="str">
            <v>Radek</v>
          </cell>
          <cell r="D41">
            <v>1971</v>
          </cell>
        </row>
        <row r="42">
          <cell r="A42">
            <v>161</v>
          </cell>
          <cell r="B42" t="str">
            <v>Holan</v>
          </cell>
          <cell r="C42" t="str">
            <v>Martin</v>
          </cell>
          <cell r="D42">
            <v>1963</v>
          </cell>
        </row>
        <row r="43">
          <cell r="A43">
            <v>164</v>
          </cell>
          <cell r="B43" t="str">
            <v>Procházka</v>
          </cell>
          <cell r="C43" t="str">
            <v>Michal</v>
          </cell>
          <cell r="D43">
            <v>1982</v>
          </cell>
        </row>
        <row r="44">
          <cell r="A44">
            <v>165</v>
          </cell>
          <cell r="B44" t="str">
            <v>Hejkrlík</v>
          </cell>
          <cell r="C44" t="str">
            <v>Filip</v>
          </cell>
          <cell r="D44">
            <v>1979</v>
          </cell>
        </row>
        <row r="45">
          <cell r="A45">
            <v>166</v>
          </cell>
          <cell r="B45" t="str">
            <v>Bradáč</v>
          </cell>
          <cell r="C45" t="str">
            <v>Jiří</v>
          </cell>
          <cell r="D45">
            <v>1982</v>
          </cell>
        </row>
        <row r="46">
          <cell r="A46">
            <v>167</v>
          </cell>
          <cell r="B46" t="str">
            <v>Šebesta</v>
          </cell>
          <cell r="C46" t="str">
            <v>Michal</v>
          </cell>
          <cell r="D46">
            <v>1983</v>
          </cell>
        </row>
        <row r="47">
          <cell r="A47">
            <v>169</v>
          </cell>
          <cell r="B47" t="str">
            <v>Moch</v>
          </cell>
          <cell r="C47" t="str">
            <v>Ivan</v>
          </cell>
          <cell r="D47">
            <v>1951</v>
          </cell>
        </row>
        <row r="48">
          <cell r="A48">
            <v>170</v>
          </cell>
          <cell r="B48" t="str">
            <v>Miler</v>
          </cell>
          <cell r="C48" t="str">
            <v>Jaroslav</v>
          </cell>
          <cell r="D48">
            <v>1985</v>
          </cell>
        </row>
        <row r="49">
          <cell r="A49">
            <v>171</v>
          </cell>
          <cell r="B49" t="str">
            <v>Slamiak</v>
          </cell>
          <cell r="C49" t="str">
            <v>Stanislav</v>
          </cell>
          <cell r="D49">
            <v>1962</v>
          </cell>
        </row>
        <row r="50">
          <cell r="A50">
            <v>172</v>
          </cell>
          <cell r="B50" t="str">
            <v>Fojtík</v>
          </cell>
          <cell r="C50" t="str">
            <v>Zbyněk</v>
          </cell>
          <cell r="D50">
            <v>1959</v>
          </cell>
        </row>
        <row r="51">
          <cell r="A51">
            <v>173</v>
          </cell>
          <cell r="B51" t="str">
            <v>Čermák</v>
          </cell>
          <cell r="C51" t="str">
            <v>Lukáš</v>
          </cell>
          <cell r="D51">
            <v>1993</v>
          </cell>
        </row>
        <row r="52">
          <cell r="A52">
            <v>174</v>
          </cell>
          <cell r="B52" t="str">
            <v>Havelka</v>
          </cell>
          <cell r="C52" t="str">
            <v>Milan</v>
          </cell>
          <cell r="D52">
            <v>1968</v>
          </cell>
        </row>
        <row r="53">
          <cell r="A53">
            <v>175</v>
          </cell>
          <cell r="B53" t="str">
            <v>Šťástka</v>
          </cell>
          <cell r="C53" t="str">
            <v>Jiří</v>
          </cell>
          <cell r="D53">
            <v>1958</v>
          </cell>
        </row>
        <row r="54">
          <cell r="A54">
            <v>176</v>
          </cell>
          <cell r="B54" t="str">
            <v>Aldorf</v>
          </cell>
          <cell r="C54" t="str">
            <v>Luboš</v>
          </cell>
          <cell r="D54">
            <v>1964</v>
          </cell>
        </row>
        <row r="55">
          <cell r="A55">
            <v>177</v>
          </cell>
          <cell r="B55" t="str">
            <v>Procházka</v>
          </cell>
          <cell r="C55" t="str">
            <v>Tomáš ml.</v>
          </cell>
          <cell r="D55">
            <v>2007</v>
          </cell>
        </row>
        <row r="56">
          <cell r="A56">
            <v>178</v>
          </cell>
          <cell r="B56" t="str">
            <v>Teplý</v>
          </cell>
          <cell r="C56" t="str">
            <v>Ondřej</v>
          </cell>
          <cell r="D56">
            <v>1978</v>
          </cell>
        </row>
        <row r="57">
          <cell r="A57">
            <v>179</v>
          </cell>
          <cell r="B57" t="str">
            <v>Šiman</v>
          </cell>
          <cell r="C57" t="str">
            <v>Eduard</v>
          </cell>
          <cell r="D57">
            <v>1965</v>
          </cell>
        </row>
        <row r="58">
          <cell r="A58">
            <v>180</v>
          </cell>
          <cell r="B58" t="str">
            <v>Sodomka</v>
          </cell>
          <cell r="C58" t="str">
            <v>Tomáš</v>
          </cell>
          <cell r="D58">
            <v>1972</v>
          </cell>
        </row>
        <row r="59">
          <cell r="A59">
            <v>181</v>
          </cell>
          <cell r="B59" t="str">
            <v>Zyma</v>
          </cell>
          <cell r="C59" t="str">
            <v>Miroslav</v>
          </cell>
          <cell r="D59">
            <v>1975</v>
          </cell>
        </row>
        <row r="60">
          <cell r="A60">
            <v>182</v>
          </cell>
          <cell r="B60" t="str">
            <v>Hoke</v>
          </cell>
          <cell r="C60" t="str">
            <v>Milan</v>
          </cell>
          <cell r="D60">
            <v>1961</v>
          </cell>
        </row>
        <row r="61">
          <cell r="A61">
            <v>183</v>
          </cell>
          <cell r="B61" t="str">
            <v>Blažek</v>
          </cell>
          <cell r="C61" t="str">
            <v>Jan</v>
          </cell>
          <cell r="D61">
            <v>1984</v>
          </cell>
        </row>
        <row r="62">
          <cell r="A62">
            <v>184</v>
          </cell>
          <cell r="B62" t="str">
            <v>Vacarda</v>
          </cell>
          <cell r="C62" t="str">
            <v>Vladimír</v>
          </cell>
          <cell r="D62">
            <v>1959</v>
          </cell>
        </row>
        <row r="63">
          <cell r="A63">
            <v>185</v>
          </cell>
          <cell r="B63" t="str">
            <v>Hanousek</v>
          </cell>
          <cell r="C63" t="str">
            <v>Jakub</v>
          </cell>
          <cell r="D63">
            <v>1991</v>
          </cell>
        </row>
        <row r="64">
          <cell r="A64">
            <v>186</v>
          </cell>
          <cell r="B64" t="str">
            <v>Půda</v>
          </cell>
          <cell r="C64" t="str">
            <v>Jiří</v>
          </cell>
          <cell r="D64">
            <v>1952</v>
          </cell>
        </row>
        <row r="65">
          <cell r="A65" t="str">
            <v>Číslo</v>
          </cell>
          <cell r="B65" t="str">
            <v>Příjmení</v>
          </cell>
          <cell r="C65" t="str">
            <v>Jméno</v>
          </cell>
          <cell r="D65" t="str">
            <v>Ročník</v>
          </cell>
        </row>
        <row r="66">
          <cell r="A66">
            <v>201</v>
          </cell>
          <cell r="B66" t="str">
            <v>Borovičková</v>
          </cell>
          <cell r="C66" t="str">
            <v>Lenka</v>
          </cell>
          <cell r="D66">
            <v>1973</v>
          </cell>
        </row>
        <row r="67">
          <cell r="A67">
            <v>202</v>
          </cell>
          <cell r="B67" t="str">
            <v>Člupková</v>
          </cell>
          <cell r="C67" t="str">
            <v>Alice</v>
          </cell>
          <cell r="D67">
            <v>1964</v>
          </cell>
        </row>
        <row r="68">
          <cell r="A68">
            <v>203</v>
          </cell>
          <cell r="B68" t="str">
            <v>Chlupatá</v>
          </cell>
          <cell r="C68" t="str">
            <v>Jana</v>
          </cell>
          <cell r="D68">
            <v>1950</v>
          </cell>
        </row>
        <row r="69">
          <cell r="A69">
            <v>205</v>
          </cell>
          <cell r="B69" t="str">
            <v>Norková</v>
          </cell>
          <cell r="C69" t="str">
            <v>Zdena</v>
          </cell>
          <cell r="D69">
            <v>1952</v>
          </cell>
        </row>
        <row r="70">
          <cell r="A70">
            <v>206</v>
          </cell>
          <cell r="B70" t="str">
            <v>Preislerová</v>
          </cell>
          <cell r="C70" t="str">
            <v>Jiřina</v>
          </cell>
          <cell r="D70">
            <v>1948</v>
          </cell>
        </row>
        <row r="71">
          <cell r="A71">
            <v>207</v>
          </cell>
          <cell r="B71" t="str">
            <v>Pucholtová</v>
          </cell>
          <cell r="C71" t="str">
            <v>Zdeňka</v>
          </cell>
          <cell r="D71">
            <v>1959</v>
          </cell>
        </row>
        <row r="72">
          <cell r="A72">
            <v>213</v>
          </cell>
          <cell r="B72" t="str">
            <v>Flieglová</v>
          </cell>
          <cell r="C72" t="str">
            <v>Alena</v>
          </cell>
          <cell r="D72">
            <v>1962</v>
          </cell>
        </row>
        <row r="73">
          <cell r="A73">
            <v>214</v>
          </cell>
          <cell r="B73" t="str">
            <v>Požgayová</v>
          </cell>
          <cell r="C73" t="str">
            <v>Jana</v>
          </cell>
          <cell r="D73">
            <v>1955</v>
          </cell>
        </row>
        <row r="74">
          <cell r="A74">
            <v>215</v>
          </cell>
          <cell r="B74" t="str">
            <v>Dolejšová</v>
          </cell>
          <cell r="C74" t="str">
            <v>Jitka</v>
          </cell>
          <cell r="D74">
            <v>1960</v>
          </cell>
        </row>
        <row r="75">
          <cell r="A75">
            <v>216</v>
          </cell>
          <cell r="B75" t="str">
            <v>Zeidlerová</v>
          </cell>
          <cell r="C75" t="str">
            <v>Jarmila</v>
          </cell>
          <cell r="D75">
            <v>1951</v>
          </cell>
        </row>
        <row r="76">
          <cell r="A76">
            <v>217</v>
          </cell>
          <cell r="B76" t="str">
            <v>Kasalová</v>
          </cell>
          <cell r="C76" t="str">
            <v>Barbora</v>
          </cell>
          <cell r="D76">
            <v>1961</v>
          </cell>
        </row>
        <row r="77">
          <cell r="A77">
            <v>218</v>
          </cell>
          <cell r="B77" t="str">
            <v>Rada</v>
          </cell>
          <cell r="C77" t="str">
            <v>Vlaďka</v>
          </cell>
          <cell r="D77">
            <v>1987</v>
          </cell>
        </row>
        <row r="78">
          <cell r="A78">
            <v>220</v>
          </cell>
          <cell r="B78" t="str">
            <v>Trnková</v>
          </cell>
          <cell r="C78" t="str">
            <v>Štěpánka</v>
          </cell>
          <cell r="D78">
            <v>1973</v>
          </cell>
        </row>
        <row r="79">
          <cell r="A79">
            <v>221</v>
          </cell>
          <cell r="B79" t="str">
            <v>Mališová</v>
          </cell>
          <cell r="C79" t="str">
            <v>Karla</v>
          </cell>
          <cell r="D79">
            <v>1960</v>
          </cell>
        </row>
        <row r="80">
          <cell r="A80">
            <v>222</v>
          </cell>
          <cell r="B80" t="str">
            <v>Ročňáková</v>
          </cell>
          <cell r="C80" t="str">
            <v>Miloslava</v>
          </cell>
          <cell r="D80">
            <v>1945</v>
          </cell>
        </row>
        <row r="81">
          <cell r="A81">
            <v>223</v>
          </cell>
          <cell r="B81" t="str">
            <v>Vlachynská</v>
          </cell>
          <cell r="C81" t="str">
            <v>Libuše</v>
          </cell>
          <cell r="D81">
            <v>1962</v>
          </cell>
        </row>
        <row r="82">
          <cell r="A82">
            <v>224</v>
          </cell>
          <cell r="B82" t="str">
            <v>Seemanová</v>
          </cell>
          <cell r="C82" t="str">
            <v>Jana</v>
          </cell>
          <cell r="D82">
            <v>1975</v>
          </cell>
        </row>
        <row r="83">
          <cell r="A83">
            <v>225</v>
          </cell>
          <cell r="B83" t="str">
            <v>Šebestová</v>
          </cell>
          <cell r="C83" t="str">
            <v>Jana</v>
          </cell>
          <cell r="D83">
            <v>1985</v>
          </cell>
        </row>
        <row r="84">
          <cell r="A84">
            <v>226</v>
          </cell>
          <cell r="B84" t="str">
            <v>Kostolná</v>
          </cell>
          <cell r="C84" t="str">
            <v>Hana</v>
          </cell>
          <cell r="D84">
            <v>1988</v>
          </cell>
        </row>
        <row r="85">
          <cell r="A85">
            <v>227</v>
          </cell>
          <cell r="B85" t="str">
            <v>Šimerová</v>
          </cell>
          <cell r="C85" t="str">
            <v>Alice</v>
          </cell>
          <cell r="D85">
            <v>1971</v>
          </cell>
        </row>
        <row r="86">
          <cell r="A86">
            <v>228</v>
          </cell>
          <cell r="B86" t="str">
            <v>Treglerová</v>
          </cell>
          <cell r="C86" t="str">
            <v>Alice</v>
          </cell>
          <cell r="D86">
            <v>1971</v>
          </cell>
        </row>
        <row r="87">
          <cell r="A87">
            <v>229</v>
          </cell>
          <cell r="B87" t="str">
            <v>Setínková</v>
          </cell>
          <cell r="C87" t="str">
            <v>Zuzana</v>
          </cell>
          <cell r="D87">
            <v>1957</v>
          </cell>
        </row>
        <row r="88">
          <cell r="A88">
            <v>230</v>
          </cell>
          <cell r="B88" t="str">
            <v>Pucholtová</v>
          </cell>
          <cell r="C88" t="str">
            <v>Barbora</v>
          </cell>
          <cell r="D88">
            <v>1985</v>
          </cell>
        </row>
        <row r="89">
          <cell r="A89">
            <v>231</v>
          </cell>
          <cell r="B89" t="str">
            <v>Šugová</v>
          </cell>
          <cell r="C89" t="str">
            <v>Naděžda</v>
          </cell>
          <cell r="D89">
            <v>1987</v>
          </cell>
        </row>
        <row r="90">
          <cell r="A90">
            <v>232</v>
          </cell>
          <cell r="B90" t="str">
            <v>Jungová</v>
          </cell>
          <cell r="C90" t="str">
            <v>Michaela</v>
          </cell>
          <cell r="D90">
            <v>1973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showGridLines="0" tabSelected="1" topLeftCell="A8" zoomScaleNormal="100" workbookViewId="0">
      <selection activeCell="A11" sqref="A11"/>
    </sheetView>
  </sheetViews>
  <sheetFormatPr defaultColWidth="9.140625" defaultRowHeight="12.75" x14ac:dyDescent="0.2"/>
  <cols>
    <col min="1" max="1" width="4.85546875" style="13" customWidth="1"/>
    <col min="2" max="2" width="5.42578125" style="13" customWidth="1"/>
    <col min="3" max="3" width="12.7109375" style="13" customWidth="1"/>
    <col min="4" max="4" width="11.42578125" style="13" customWidth="1"/>
    <col min="5" max="5" width="8" style="31" customWidth="1"/>
    <col min="6" max="6" width="13.42578125" style="13" customWidth="1"/>
    <col min="7" max="7" width="20.7109375" style="13" customWidth="1"/>
    <col min="8" max="8" width="10.7109375" style="13" customWidth="1"/>
    <col min="9" max="14" width="5.42578125" style="13" customWidth="1"/>
    <col min="15" max="15" width="6.7109375" style="12" customWidth="1"/>
    <col min="16" max="16384" width="9.140625" style="13"/>
  </cols>
  <sheetData>
    <row r="1" spans="1:20" s="1" customFormat="1" ht="26.25" x14ac:dyDescent="0.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0" s="3" customFormat="1" ht="3" customHeight="1" x14ac:dyDescent="0.2">
      <c r="A2" s="2"/>
      <c r="B2" s="2"/>
      <c r="C2" s="2"/>
      <c r="D2" s="2"/>
      <c r="E2" s="2"/>
      <c r="F2" s="2"/>
      <c r="G2" s="2"/>
      <c r="H2" s="2"/>
      <c r="O2" s="4"/>
    </row>
    <row r="3" spans="1:20" s="5" customFormat="1" ht="21" x14ac:dyDescent="0.3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20" s="3" customFormat="1" ht="3" customHeight="1" x14ac:dyDescent="0.2">
      <c r="A4" s="2"/>
      <c r="B4" s="2"/>
      <c r="C4" s="2"/>
      <c r="D4" s="2"/>
      <c r="E4" s="2"/>
      <c r="F4" s="2"/>
      <c r="G4" s="2"/>
      <c r="H4" s="2"/>
      <c r="O4" s="4"/>
    </row>
    <row r="5" spans="1:20" ht="15.75" x14ac:dyDescent="0.2">
      <c r="A5" s="6" t="s">
        <v>2</v>
      </c>
      <c r="B5" s="7"/>
      <c r="C5" s="35">
        <v>45461</v>
      </c>
      <c r="D5" s="35"/>
      <c r="E5" s="8" t="s">
        <v>3</v>
      </c>
      <c r="F5" s="9">
        <v>2</v>
      </c>
      <c r="G5" s="10"/>
      <c r="H5" s="11"/>
      <c r="I5" s="36">
        <v>3100</v>
      </c>
      <c r="J5" s="36"/>
      <c r="K5" s="36"/>
      <c r="L5" s="36"/>
      <c r="M5" s="36"/>
      <c r="N5" s="36"/>
    </row>
    <row r="6" spans="1:20" s="14" customFormat="1" ht="9.75" customHeight="1" x14ac:dyDescent="0.25">
      <c r="A6" s="37"/>
      <c r="B6" s="37"/>
      <c r="C6" s="37"/>
      <c r="D6" s="37"/>
      <c r="E6" s="37"/>
      <c r="F6" s="37"/>
      <c r="G6" s="37"/>
      <c r="H6" s="6"/>
      <c r="O6" s="15"/>
    </row>
    <row r="7" spans="1:20" s="3" customFormat="1" ht="3" customHeight="1" x14ac:dyDescent="0.2">
      <c r="A7" s="2"/>
      <c r="B7" s="2"/>
      <c r="C7" s="2"/>
      <c r="D7" s="2"/>
      <c r="E7" s="2"/>
      <c r="F7" s="2"/>
      <c r="G7" s="2"/>
      <c r="H7" s="2"/>
      <c r="O7" s="4"/>
    </row>
    <row r="8" spans="1:20" s="16" customFormat="1" ht="18.75" x14ac:dyDescent="0.3">
      <c r="A8" s="32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20" s="3" customFormat="1" ht="3" customHeight="1" x14ac:dyDescent="0.2">
      <c r="A9" s="2"/>
      <c r="B9" s="2"/>
      <c r="C9" s="2"/>
      <c r="D9" s="2"/>
      <c r="E9" s="2"/>
      <c r="F9" s="2"/>
      <c r="G9" s="2"/>
      <c r="H9" s="2"/>
      <c r="O9" s="4"/>
    </row>
    <row r="10" spans="1:20" ht="12.75" customHeight="1" x14ac:dyDescent="0.2">
      <c r="A10" s="17"/>
      <c r="B10" s="18" t="s">
        <v>5</v>
      </c>
      <c r="C10" s="17"/>
      <c r="D10" s="17"/>
      <c r="E10" s="19" t="s">
        <v>6</v>
      </c>
      <c r="F10" s="17"/>
      <c r="G10" s="17"/>
      <c r="H10" s="17"/>
      <c r="I10" s="20">
        <v>29</v>
      </c>
      <c r="J10" s="20">
        <v>39</v>
      </c>
      <c r="K10" s="20">
        <v>49</v>
      </c>
      <c r="L10" s="20">
        <v>59</v>
      </c>
      <c r="M10" s="20">
        <v>69</v>
      </c>
      <c r="N10" s="21">
        <f>M10+1</f>
        <v>70</v>
      </c>
      <c r="O10" s="17"/>
    </row>
    <row r="11" spans="1:20" x14ac:dyDescent="0.2">
      <c r="A11" s="22" t="s">
        <v>7</v>
      </c>
      <c r="B11" s="23" t="s">
        <v>8</v>
      </c>
      <c r="C11" s="22" t="s">
        <v>9</v>
      </c>
      <c r="D11" s="22" t="s">
        <v>10</v>
      </c>
      <c r="E11" s="22" t="s">
        <v>11</v>
      </c>
      <c r="F11" s="22" t="s">
        <v>12</v>
      </c>
      <c r="G11" s="22" t="s">
        <v>13</v>
      </c>
      <c r="H11" s="22" t="s">
        <v>14</v>
      </c>
      <c r="I11" s="24" t="s">
        <v>15</v>
      </c>
      <c r="J11" s="24" t="s">
        <v>16</v>
      </c>
      <c r="K11" s="24" t="s">
        <v>17</v>
      </c>
      <c r="L11" s="24" t="s">
        <v>18</v>
      </c>
      <c r="M11" s="24" t="s">
        <v>19</v>
      </c>
      <c r="N11" s="24" t="s">
        <v>20</v>
      </c>
      <c r="O11" s="22" t="s">
        <v>21</v>
      </c>
    </row>
    <row r="12" spans="1:20" x14ac:dyDescent="0.2">
      <c r="A12" s="25">
        <v>1</v>
      </c>
      <c r="B12" s="26">
        <v>166</v>
      </c>
      <c r="C12" s="27" t="str">
        <f>IFERROR(VLOOKUP($B12,'[1]STARTOVKA SABZO '!$A:$D,2,FALSE),"")</f>
        <v>Bradáč</v>
      </c>
      <c r="D12" s="27" t="str">
        <f>IFERROR(VLOOKUP($B12,'[1]STARTOVKA SABZO '!$A:$D,3,FALSE),"")</f>
        <v>Jiří</v>
      </c>
      <c r="E12" s="25">
        <f>IFERROR(VLOOKUP($B12,'[1]STARTOVKA SABZO '!$A:$D,4,FALSE),"")</f>
        <v>1982</v>
      </c>
      <c r="F12" s="25" t="str">
        <f>IF(AND(ISNUMBER($E12),$E12&gt;1900),IF(YEAR($C$5)-$E12&lt;=$I$10,"do "&amp;$I$10,IF(YEAR($C$5)-$E12&lt;=$J$10,"do "&amp;$J$10,IF(YEAR($C$5)-$E12&lt;=$K$10,"do "&amp;$K$10,IF(YEAR($C$5)-$E12&lt;=$L$10,"do "&amp;$L$10,IF(YEAR($C$5)-$E12&lt;=$M$10,"do "&amp;$M$10,$N$10&amp;" +"))))),"")</f>
        <v>do 49</v>
      </c>
      <c r="G12" s="27" t="s">
        <v>22</v>
      </c>
      <c r="H12" s="28">
        <v>8.9004629629629625E-3</v>
      </c>
      <c r="I12" s="29" t="str">
        <f>IF(ISNUMBER($E12), IF(AND($E12&gt;1900,YEAR($C$5)-$E12&lt;=$I$10),COUNT($I$11:$I11)+1,""),"")</f>
        <v/>
      </c>
      <c r="J12" s="29" t="str">
        <f>IF(ISNUMBER($E12), IF(AND($E12&gt;1900,YEAR($C$5)-$E12&gt;I$10,YEAR($C$5)-$E12&lt;=J$10),COUNT(J$11:J11)+1,""),"")</f>
        <v/>
      </c>
      <c r="K12" s="29">
        <f>IF(ISNUMBER($E12), IF(AND($E12&gt;1900,YEAR($C$5)-$E12&gt;J$10,YEAR($C$5)-$E12&lt;=K$10),COUNT(K$11:K11)+1,""),"")</f>
        <v>1</v>
      </c>
      <c r="L12" s="29" t="str">
        <f>IF(ISNUMBER($E12), IF(AND($E12&gt;1900,YEAR($C$5)-$E12&gt;K$10,YEAR($C$5)-$E12&lt;=L$10),COUNT(L$11:L11)+1,""),"")</f>
        <v/>
      </c>
      <c r="M12" s="29" t="str">
        <f>IF(ISNUMBER($E12), IF(AND($E12&gt;1900,YEAR($C$5)-$E12&gt;L$10,YEAR($C$5)-$E12&lt;=M$10),COUNT(M$11:M11)+1,""),"")</f>
        <v/>
      </c>
      <c r="N12" s="29" t="str">
        <f>IF(ISNUMBER($E12), IF(AND($E12&gt;1900,YEAR($C$5)-$E12&gt;M$10),COUNT(N$11:N11)+1,""),"")</f>
        <v/>
      </c>
      <c r="O12" s="30" t="s">
        <v>23</v>
      </c>
    </row>
    <row r="13" spans="1:20" x14ac:dyDescent="0.2">
      <c r="A13" s="25">
        <v>2</v>
      </c>
      <c r="B13" s="26">
        <v>173</v>
      </c>
      <c r="C13" s="27" t="str">
        <f>IFERROR(VLOOKUP($B13,'[1]STARTOVKA SABZO '!$A:$D,2,FALSE),"")</f>
        <v>Čermák</v>
      </c>
      <c r="D13" s="27" t="str">
        <f>IFERROR(VLOOKUP($B13,'[1]STARTOVKA SABZO '!$A:$D,3,FALSE),"")</f>
        <v>Lukáš</v>
      </c>
      <c r="E13" s="25">
        <f>IFERROR(VLOOKUP($B13,'[1]STARTOVKA SABZO '!$A:$D,4,FALSE),"")</f>
        <v>1993</v>
      </c>
      <c r="F13" s="25" t="str">
        <f>IF(AND(ISNUMBER($E13),$E13&gt;1900),IF(YEAR($C$5)-$E13&lt;=$I$10,"do "&amp;$I$10,IF(YEAR($C$5)-$E13&lt;=$J$10,"do "&amp;$J$10,IF(YEAR($C$5)-$E13&lt;=$K$10,"do "&amp;$K$10,IF(YEAR($C$5)-$E13&lt;=$L$10,"do "&amp;$L$10,IF(YEAR($C$5)-$E13&lt;=$M$10,"do "&amp;$M$10,$N$10&amp;" +"))))),"")</f>
        <v>do 39</v>
      </c>
      <c r="G13" s="27" t="s">
        <v>22</v>
      </c>
      <c r="H13" s="28">
        <v>9.1319444444444443E-3</v>
      </c>
      <c r="I13" s="29" t="str">
        <f>IF(ISNUMBER($E13), IF(AND($E13&gt;1900,YEAR($C$5)-$E13&lt;=$I$10),COUNT($I$11:$I12)+1,""),"")</f>
        <v/>
      </c>
      <c r="J13" s="29">
        <f>IF(ISNUMBER($E13), IF(AND($E13&gt;1900,YEAR($C$5)-$E13&gt;I$10,YEAR($C$5)-$E13&lt;=J$10),COUNT(J$11:J12)+1,""),"")</f>
        <v>1</v>
      </c>
      <c r="K13" s="29" t="str">
        <f>IF(ISNUMBER($E13), IF(AND($E13&gt;1900,YEAR($C$5)-$E13&gt;J$10,YEAR($C$5)-$E13&lt;=K$10),COUNT(K$11:K12)+1,""),"")</f>
        <v/>
      </c>
      <c r="L13" s="29" t="str">
        <f>IF(ISNUMBER($E13), IF(AND($E13&gt;1900,YEAR($C$5)-$E13&gt;K$10,YEAR($C$5)-$E13&lt;=L$10),COUNT(L$11:L12)+1,""),"")</f>
        <v/>
      </c>
      <c r="M13" s="29" t="str">
        <f>IF(ISNUMBER($E13), IF(AND($E13&gt;1900,YEAR($C$5)-$E13&gt;L$10,YEAR($C$5)-$E13&lt;=M$10),COUNT(M$11:M12)+1,""),"")</f>
        <v/>
      </c>
      <c r="N13" s="29" t="str">
        <f>IF(ISNUMBER($E13), IF(AND($E13&gt;1900,YEAR($C$5)-$E13&gt;M$10),COUNT(N$11:N12)+1,""),"")</f>
        <v/>
      </c>
      <c r="O13" s="30" t="s">
        <v>23</v>
      </c>
    </row>
    <row r="14" spans="1:20" x14ac:dyDescent="0.2">
      <c r="A14" s="25">
        <v>3</v>
      </c>
      <c r="B14" s="26">
        <v>184</v>
      </c>
      <c r="C14" s="27" t="str">
        <f>IFERROR(VLOOKUP($B14,'[1]STARTOVKA SABZO '!$A:$D,2,FALSE),"")</f>
        <v>Vacarda</v>
      </c>
      <c r="D14" s="27" t="str">
        <f>IFERROR(VLOOKUP($B14,'[1]STARTOVKA SABZO '!$A:$D,3,FALSE),"")</f>
        <v>Vladimír</v>
      </c>
      <c r="E14" s="25">
        <f>IFERROR(VLOOKUP($B14,'[1]STARTOVKA SABZO '!$A:$D,4,FALSE),"")</f>
        <v>1959</v>
      </c>
      <c r="F14" s="25" t="str">
        <f t="shared" ref="F14:F44" si="0">IF(AND(ISNUMBER($E14),$E14&gt;1900),IF(YEAR($C$5)-$E14&lt;=$I$10,"do "&amp;$I$10,IF(YEAR($C$5)-$E14&lt;=$J$10,"do "&amp;$J$10,IF(YEAR($C$5)-$E14&lt;=$K$10,"do "&amp;$K$10,IF(YEAR($C$5)-$E14&lt;=$L$10,"do "&amp;$L$10,IF(YEAR($C$5)-$E14&lt;=$M$10,"do "&amp;$M$10,$N$10&amp;" +"))))),"")</f>
        <v>do 69</v>
      </c>
      <c r="G14" s="27" t="s">
        <v>22</v>
      </c>
      <c r="H14" s="28">
        <v>9.3518518518518525E-3</v>
      </c>
      <c r="I14" s="29" t="str">
        <f>IF(ISNUMBER($E14), IF(AND($E14&gt;1900,YEAR($C$5)-$E14&lt;=$I$10),COUNT($I$11:$I13)+1,""),"")</f>
        <v/>
      </c>
      <c r="J14" s="29" t="str">
        <f>IF(ISNUMBER($E14), IF(AND($E14&gt;1900,YEAR($C$5)-$E14&gt;I$10,YEAR($C$5)-$E14&lt;=J$10),COUNT(J$11:J13)+1,""),"")</f>
        <v/>
      </c>
      <c r="K14" s="29" t="str">
        <f>IF(ISNUMBER($E14), IF(AND($E14&gt;1900,YEAR($C$5)-$E14&gt;J$10,YEAR($C$5)-$E14&lt;=K$10),COUNT(K$11:K13)+1,""),"")</f>
        <v/>
      </c>
      <c r="L14" s="29" t="str">
        <f>IF(ISNUMBER($E14), IF(AND($E14&gt;1900,YEAR($C$5)-$E14&gt;K$10,YEAR($C$5)-$E14&lt;=L$10),COUNT(L$11:L13)+1,""),"")</f>
        <v/>
      </c>
      <c r="M14" s="29">
        <f>IF(ISNUMBER($E14), IF(AND($E14&gt;1900,YEAR($C$5)-$E14&gt;L$10,YEAR($C$5)-$E14&lt;=M$10),COUNT(M$11:M13)+1,""),"")</f>
        <v>1</v>
      </c>
      <c r="N14" s="29" t="str">
        <f>IF(ISNUMBER($E14), IF(AND($E14&gt;1900,YEAR($C$5)-$E14&gt;M$10),COUNT(N$11:N13)+1,""),"")</f>
        <v/>
      </c>
      <c r="O14" s="30" t="s">
        <v>23</v>
      </c>
    </row>
    <row r="15" spans="1:20" x14ac:dyDescent="0.2">
      <c r="A15" s="25">
        <v>4</v>
      </c>
      <c r="B15" s="26">
        <v>178</v>
      </c>
      <c r="C15" s="27" t="str">
        <f>IFERROR(VLOOKUP($B15,'[1]STARTOVKA SABZO '!$A:$D,2,FALSE),"")</f>
        <v>Teplý</v>
      </c>
      <c r="D15" s="27" t="str">
        <f>IFERROR(VLOOKUP($B15,'[1]STARTOVKA SABZO '!$A:$D,3,FALSE),"")</f>
        <v>Ondřej</v>
      </c>
      <c r="E15" s="25">
        <f>IFERROR(VLOOKUP($B15,'[1]STARTOVKA SABZO '!$A:$D,4,FALSE),"")</f>
        <v>1978</v>
      </c>
      <c r="F15" s="25" t="str">
        <f t="shared" si="0"/>
        <v>do 49</v>
      </c>
      <c r="G15" s="27" t="s">
        <v>22</v>
      </c>
      <c r="H15" s="28">
        <v>9.9074074074074082E-3</v>
      </c>
      <c r="I15" s="29" t="str">
        <f>IF(ISNUMBER($E15), IF(AND($E15&gt;1900,YEAR($C$5)-$E15&lt;=$I$10),COUNT($I$11:$I14)+1,""),"")</f>
        <v/>
      </c>
      <c r="J15" s="29" t="str">
        <f>IF(ISNUMBER($E15), IF(AND($E15&gt;1900,YEAR($C$5)-$E15&gt;I$10,YEAR($C$5)-$E15&lt;=J$10),COUNT(J$11:J14)+1,""),"")</f>
        <v/>
      </c>
      <c r="K15" s="29">
        <f>IF(ISNUMBER($E15), IF(AND($E15&gt;1900,YEAR($C$5)-$E15&gt;J$10,YEAR($C$5)-$E15&lt;=K$10),COUNT(K$11:K14)+1,""),"")</f>
        <v>2</v>
      </c>
      <c r="L15" s="29" t="str">
        <f>IF(ISNUMBER($E15), IF(AND($E15&gt;1900,YEAR($C$5)-$E15&gt;K$10,YEAR($C$5)-$E15&lt;=L$10),COUNT(L$11:L14)+1,""),"")</f>
        <v/>
      </c>
      <c r="M15" s="29" t="str">
        <f>IF(ISNUMBER($E15), IF(AND($E15&gt;1900,YEAR($C$5)-$E15&gt;L$10,YEAR($C$5)-$E15&lt;=M$10),COUNT(M$11:M14)+1,""),"")</f>
        <v/>
      </c>
      <c r="N15" s="29" t="str">
        <f>IF(ISNUMBER($E15), IF(AND($E15&gt;1900,YEAR($C$5)-$E15&gt;M$10),COUNT(N$11:N14)+1,""),"")</f>
        <v/>
      </c>
      <c r="O15" s="30" t="s">
        <v>23</v>
      </c>
      <c r="P15" s="13" t="s">
        <v>24</v>
      </c>
    </row>
    <row r="16" spans="1:20" x14ac:dyDescent="0.2">
      <c r="A16" s="25">
        <v>5</v>
      </c>
      <c r="B16" s="26">
        <v>142</v>
      </c>
      <c r="C16" s="27" t="str">
        <f>IFERROR(VLOOKUP($B16,'[1]STARTOVKA SABZO '!$A:$D,2,FALSE),"")</f>
        <v>Procházka</v>
      </c>
      <c r="D16" s="27" t="str">
        <f>IFERROR(VLOOKUP($B16,'[1]STARTOVKA SABZO '!$A:$D,3,FALSE),"")</f>
        <v>Tomáš</v>
      </c>
      <c r="E16" s="25">
        <f>IFERROR(VLOOKUP($B16,'[1]STARTOVKA SABZO '!$A:$D,4,FALSE),"")</f>
        <v>1979</v>
      </c>
      <c r="F16" s="25" t="str">
        <f t="shared" si="0"/>
        <v>do 49</v>
      </c>
      <c r="G16" s="27" t="s">
        <v>22</v>
      </c>
      <c r="H16" s="28">
        <v>1.005787037037037E-2</v>
      </c>
      <c r="I16" s="29" t="str">
        <f>IF(ISNUMBER($E16), IF(AND($E16&gt;1900,YEAR($C$5)-$E16&lt;=$I$10),COUNT($I$11:$I15)+1,""),"")</f>
        <v/>
      </c>
      <c r="J16" s="29" t="str">
        <f>IF(ISNUMBER($E16), IF(AND($E16&gt;1900,YEAR($C$5)-$E16&gt;I$10,YEAR($C$5)-$E16&lt;=J$10),COUNT(J$11:J15)+1,""),"")</f>
        <v/>
      </c>
      <c r="K16" s="29">
        <f>IF(ISNUMBER($E16), IF(AND($E16&gt;1900,YEAR($C$5)-$E16&gt;J$10,YEAR($C$5)-$E16&lt;=K$10),COUNT(K$11:K15)+1,""),"")</f>
        <v>3</v>
      </c>
      <c r="L16" s="29" t="str">
        <f>IF(ISNUMBER($E16), IF(AND($E16&gt;1900,YEAR($C$5)-$E16&gt;K$10,YEAR($C$5)-$E16&lt;=L$10),COUNT(L$11:L15)+1,""),"")</f>
        <v/>
      </c>
      <c r="M16" s="29" t="str">
        <f>IF(ISNUMBER($E16), IF(AND($E16&gt;1900,YEAR($C$5)-$E16&gt;L$10,YEAR($C$5)-$E16&lt;=M$10),COUNT(M$11:M15)+1,""),"")</f>
        <v/>
      </c>
      <c r="N16" s="29" t="str">
        <f>IF(ISNUMBER($E16), IF(AND($E16&gt;1900,YEAR($C$5)-$E16&gt;M$10),COUNT(N$11:N15)+1,""),"")</f>
        <v/>
      </c>
      <c r="O16" s="30" t="s">
        <v>23</v>
      </c>
      <c r="T16" s="13" t="s">
        <v>24</v>
      </c>
    </row>
    <row r="17" spans="1:15" x14ac:dyDescent="0.2">
      <c r="A17" s="25">
        <v>6</v>
      </c>
      <c r="B17" s="26">
        <v>160</v>
      </c>
      <c r="C17" s="27" t="str">
        <f>IFERROR(VLOOKUP($B17,'[1]STARTOVKA SABZO '!$A:$D,2,FALSE),"")</f>
        <v>Kuriš</v>
      </c>
      <c r="D17" s="27" t="str">
        <f>IFERROR(VLOOKUP($B17,'[1]STARTOVKA SABZO '!$A:$D,3,FALSE),"")</f>
        <v>Radek</v>
      </c>
      <c r="E17" s="25">
        <f>IFERROR(VLOOKUP($B17,'[1]STARTOVKA SABZO '!$A:$D,4,FALSE),"")</f>
        <v>1971</v>
      </c>
      <c r="F17" s="25" t="str">
        <f t="shared" si="0"/>
        <v>do 59</v>
      </c>
      <c r="G17" s="27" t="s">
        <v>22</v>
      </c>
      <c r="H17" s="28">
        <v>1.0335648148148148E-2</v>
      </c>
      <c r="I17" s="29" t="str">
        <f>IF(ISNUMBER($E17), IF(AND($E17&gt;1900,YEAR($C$5)-$E17&lt;=$I$10),COUNT($I$11:$I16)+1,""),"")</f>
        <v/>
      </c>
      <c r="J17" s="29" t="str">
        <f>IF(ISNUMBER($E17), IF(AND($E17&gt;1900,YEAR($C$5)-$E17&gt;I$10,YEAR($C$5)-$E17&lt;=J$10),COUNT(J$11:J16)+1,""),"")</f>
        <v/>
      </c>
      <c r="K17" s="29" t="str">
        <f>IF(ISNUMBER($E17), IF(AND($E17&gt;1900,YEAR($C$5)-$E17&gt;J$10,YEAR($C$5)-$E17&lt;=K$10),COUNT(K$11:K16)+1,""),"")</f>
        <v/>
      </c>
      <c r="L17" s="29">
        <f>IF(ISNUMBER($E17), IF(AND($E17&gt;1900,YEAR($C$5)-$E17&gt;K$10,YEAR($C$5)-$E17&lt;=L$10),COUNT(L$11:L16)+1,""),"")</f>
        <v>1</v>
      </c>
      <c r="M17" s="29" t="str">
        <f>IF(ISNUMBER($E17), IF(AND($E17&gt;1900,YEAR($C$5)-$E17&gt;L$10,YEAR($C$5)-$E17&lt;=M$10),COUNT(M$11:M16)+1,""),"")</f>
        <v/>
      </c>
      <c r="N17" s="29" t="str">
        <f>IF(ISNUMBER($E17), IF(AND($E17&gt;1900,YEAR($C$5)-$E17&gt;M$10),COUNT(N$11:N16)+1,""),"")</f>
        <v/>
      </c>
      <c r="O17" s="30" t="s">
        <v>23</v>
      </c>
    </row>
    <row r="18" spans="1:15" x14ac:dyDescent="0.2">
      <c r="A18" s="25">
        <v>7</v>
      </c>
      <c r="B18" s="26">
        <v>165</v>
      </c>
      <c r="C18" s="27" t="str">
        <f>IFERROR(VLOOKUP($B18,'[1]STARTOVKA SABZO '!$A:$D,2,FALSE),"")</f>
        <v>Hejkrlík</v>
      </c>
      <c r="D18" s="27" t="str">
        <f>IFERROR(VLOOKUP($B18,'[1]STARTOVKA SABZO '!$A:$D,3,FALSE),"")</f>
        <v>Filip</v>
      </c>
      <c r="E18" s="25">
        <f>IFERROR(VLOOKUP($B18,'[1]STARTOVKA SABZO '!$A:$D,4,FALSE),"")</f>
        <v>1979</v>
      </c>
      <c r="F18" s="25" t="str">
        <f t="shared" si="0"/>
        <v>do 49</v>
      </c>
      <c r="G18" s="27" t="s">
        <v>22</v>
      </c>
      <c r="H18" s="28">
        <v>1.0393518518518519E-2</v>
      </c>
      <c r="I18" s="29" t="str">
        <f>IF(ISNUMBER($E18), IF(AND($E18&gt;1900,YEAR($C$5)-$E18&lt;=$I$10),COUNT($I$11:$I17)+1,""),"")</f>
        <v/>
      </c>
      <c r="J18" s="29" t="str">
        <f>IF(ISNUMBER($E18), IF(AND($E18&gt;1900,YEAR($C$5)-$E18&gt;I$10,YEAR($C$5)-$E18&lt;=J$10),COUNT(J$11:J17)+1,""),"")</f>
        <v/>
      </c>
      <c r="K18" s="29">
        <f>IF(ISNUMBER($E18), IF(AND($E18&gt;1900,YEAR($C$5)-$E18&gt;J$10,YEAR($C$5)-$E18&lt;=K$10),COUNT(K$11:K17)+1,""),"")</f>
        <v>4</v>
      </c>
      <c r="L18" s="29" t="str">
        <f>IF(ISNUMBER($E18), IF(AND($E18&gt;1900,YEAR($C$5)-$E18&gt;K$10,YEAR($C$5)-$E18&lt;=L$10),COUNT(L$11:L17)+1,""),"")</f>
        <v/>
      </c>
      <c r="M18" s="29" t="str">
        <f>IF(ISNUMBER($E18), IF(AND($E18&gt;1900,YEAR($C$5)-$E18&gt;L$10,YEAR($C$5)-$E18&lt;=M$10),COUNT(M$11:M17)+1,""),"")</f>
        <v/>
      </c>
      <c r="N18" s="29" t="str">
        <f>IF(ISNUMBER($E18), IF(AND($E18&gt;1900,YEAR($C$5)-$E18&gt;M$10),COUNT(N$11:N17)+1,""),"")</f>
        <v/>
      </c>
      <c r="O18" s="30" t="s">
        <v>23</v>
      </c>
    </row>
    <row r="19" spans="1:15" x14ac:dyDescent="0.2">
      <c r="A19" s="25">
        <v>8</v>
      </c>
      <c r="B19" s="26">
        <v>6</v>
      </c>
      <c r="C19" s="27" t="s">
        <v>25</v>
      </c>
      <c r="D19" s="27" t="s">
        <v>26</v>
      </c>
      <c r="E19" s="25">
        <v>1999</v>
      </c>
      <c r="F19" s="25" t="str">
        <f t="shared" si="0"/>
        <v>do 29</v>
      </c>
      <c r="G19" s="27" t="s">
        <v>27</v>
      </c>
      <c r="H19" s="28">
        <v>1.0763888888888889E-2</v>
      </c>
      <c r="I19" s="29">
        <f>IF(ISNUMBER($E19), IF(AND($E19&gt;1900,YEAR($C$5)-$E19&lt;=$I$10),COUNT($I$11:$I18)+1,""),"")</f>
        <v>1</v>
      </c>
      <c r="J19" s="29" t="str">
        <f>IF(ISNUMBER($E19), IF(AND($E19&gt;1900,YEAR($C$5)-$E19&gt;I$10,YEAR($C$5)-$E19&lt;=J$10),COUNT(J$11:J18)+1,""),"")</f>
        <v/>
      </c>
      <c r="K19" s="29" t="str">
        <f>IF(ISNUMBER($E19), IF(AND($E19&gt;1900,YEAR($C$5)-$E19&gt;J$10,YEAR($C$5)-$E19&lt;=K$10),COUNT(K$11:K18)+1,""),"")</f>
        <v/>
      </c>
      <c r="L19" s="29" t="str">
        <f>IF(ISNUMBER($E19), IF(AND($E19&gt;1900,YEAR($C$5)-$E19&gt;K$10,YEAR($C$5)-$E19&lt;=L$10),COUNT(L$11:L18)+1,""),"")</f>
        <v/>
      </c>
      <c r="M19" s="29" t="str">
        <f>IF(ISNUMBER($E19), IF(AND($E19&gt;1900,YEAR($C$5)-$E19&gt;L$10,YEAR($C$5)-$E19&lt;=M$10),COUNT(M$11:M18)+1,""),"")</f>
        <v/>
      </c>
      <c r="N19" s="29" t="str">
        <f>IF(ISNUMBER($E19), IF(AND($E19&gt;1900,YEAR($C$5)-$E19&gt;M$10),COUNT(N$11:N18)+1,""),"")</f>
        <v/>
      </c>
      <c r="O19" s="30" t="s">
        <v>23</v>
      </c>
    </row>
    <row r="20" spans="1:15" x14ac:dyDescent="0.2">
      <c r="A20" s="25">
        <v>9</v>
      </c>
      <c r="B20" s="26">
        <v>179</v>
      </c>
      <c r="C20" s="27" t="str">
        <f>IFERROR(VLOOKUP($B20,'[1]STARTOVKA SABZO '!$A:$D,2,FALSE),"")</f>
        <v>Šiman</v>
      </c>
      <c r="D20" s="27" t="str">
        <f>IFERROR(VLOOKUP($B20,'[1]STARTOVKA SABZO '!$A:$D,3,FALSE),"")</f>
        <v>Eduard</v>
      </c>
      <c r="E20" s="25">
        <f>IFERROR(VLOOKUP($B20,'[1]STARTOVKA SABZO '!$A:$D,4,FALSE),"")</f>
        <v>1965</v>
      </c>
      <c r="F20" s="25" t="str">
        <f t="shared" si="0"/>
        <v>do 59</v>
      </c>
      <c r="G20" s="27" t="s">
        <v>22</v>
      </c>
      <c r="H20" s="28">
        <v>1.0810185185185185E-2</v>
      </c>
      <c r="I20" s="29" t="str">
        <f>IF(ISNUMBER($E20), IF(AND($E20&gt;1900,YEAR($C$5)-$E20&lt;=$I$10),COUNT($I$11:$I19)+1,""),"")</f>
        <v/>
      </c>
      <c r="J20" s="29" t="str">
        <f>IF(ISNUMBER($E20), IF(AND($E20&gt;1900,YEAR($C$5)-$E20&gt;I$10,YEAR($C$5)-$E20&lt;=J$10),COUNT(J$11:J19)+1,""),"")</f>
        <v/>
      </c>
      <c r="K20" s="29" t="str">
        <f>IF(ISNUMBER($E20), IF(AND($E20&gt;1900,YEAR($C$5)-$E20&gt;J$10,YEAR($C$5)-$E20&lt;=K$10),COUNT(K$11:K19)+1,""),"")</f>
        <v/>
      </c>
      <c r="L20" s="29">
        <f>IF(ISNUMBER($E20), IF(AND($E20&gt;1900,YEAR($C$5)-$E20&gt;K$10,YEAR($C$5)-$E20&lt;=L$10),COUNT(L$11:L19)+1,""),"")</f>
        <v>2</v>
      </c>
      <c r="M20" s="29" t="str">
        <f>IF(ISNUMBER($E20), IF(AND($E20&gt;1900,YEAR($C$5)-$E20&gt;L$10,YEAR($C$5)-$E20&lt;=M$10),COUNT(M$11:M19)+1,""),"")</f>
        <v/>
      </c>
      <c r="N20" s="29" t="str">
        <f>IF(ISNUMBER($E20), IF(AND($E20&gt;1900,YEAR($C$5)-$E20&gt;M$10),COUNT(N$11:N19)+1,""),"")</f>
        <v/>
      </c>
      <c r="O20" s="30" t="s">
        <v>23</v>
      </c>
    </row>
    <row r="21" spans="1:15" x14ac:dyDescent="0.2">
      <c r="A21" s="25">
        <v>10</v>
      </c>
      <c r="B21" s="26">
        <v>3</v>
      </c>
      <c r="C21" s="27" t="s">
        <v>28</v>
      </c>
      <c r="D21" s="27" t="s">
        <v>29</v>
      </c>
      <c r="E21" s="25">
        <v>1964</v>
      </c>
      <c r="F21" s="25" t="str">
        <f t="shared" si="0"/>
        <v>do 69</v>
      </c>
      <c r="G21" s="27" t="s">
        <v>30</v>
      </c>
      <c r="H21" s="28">
        <v>1.1157407407407408E-2</v>
      </c>
      <c r="I21" s="29" t="str">
        <f>IF(ISNUMBER($E21), IF(AND($E21&gt;1900,YEAR($C$5)-$E21&lt;=$I$10),COUNT($I$11:$I20)+1,""),"")</f>
        <v/>
      </c>
      <c r="J21" s="29" t="str">
        <f>IF(ISNUMBER($E21), IF(AND($E21&gt;1900,YEAR($C$5)-$E21&gt;I$10,YEAR($C$5)-$E21&lt;=J$10),COUNT(J$11:J20)+1,""),"")</f>
        <v/>
      </c>
      <c r="K21" s="29" t="str">
        <f>IF(ISNUMBER($E21), IF(AND($E21&gt;1900,YEAR($C$5)-$E21&gt;J$10,YEAR($C$5)-$E21&lt;=K$10),COUNT(K$11:K20)+1,""),"")</f>
        <v/>
      </c>
      <c r="L21" s="29" t="str">
        <f>IF(ISNUMBER($E21), IF(AND($E21&gt;1900,YEAR($C$5)-$E21&gt;K$10,YEAR($C$5)-$E21&lt;=L$10),COUNT(L$11:L20)+1,""),"")</f>
        <v/>
      </c>
      <c r="M21" s="29">
        <f>IF(ISNUMBER($E21), IF(AND($E21&gt;1900,YEAR($C$5)-$E21&gt;L$10,YEAR($C$5)-$E21&lt;=M$10),COUNT(M$11:M20)+1,""),"")</f>
        <v>2</v>
      </c>
      <c r="N21" s="29" t="str">
        <f>IF(ISNUMBER($E21), IF(AND($E21&gt;1900,YEAR($C$5)-$E21&gt;M$10),COUNT(N$11:N20)+1,""),"")</f>
        <v/>
      </c>
      <c r="O21" s="30" t="s">
        <v>23</v>
      </c>
    </row>
    <row r="22" spans="1:15" x14ac:dyDescent="0.2">
      <c r="A22" s="25">
        <v>11</v>
      </c>
      <c r="B22" s="26">
        <v>185</v>
      </c>
      <c r="C22" s="27" t="str">
        <f>IFERROR(VLOOKUP($B22,'[1]STARTOVKA SABZO '!$A:$D,2,FALSE),"")</f>
        <v>Hanousek</v>
      </c>
      <c r="D22" s="27" t="str">
        <f>IFERROR(VLOOKUP($B22,'[1]STARTOVKA SABZO '!$A:$D,3,FALSE),"")</f>
        <v>Jakub</v>
      </c>
      <c r="E22" s="25">
        <f>IFERROR(VLOOKUP($B22,'[1]STARTOVKA SABZO '!$A:$D,4,FALSE),"")</f>
        <v>1991</v>
      </c>
      <c r="F22" s="25" t="str">
        <f t="shared" si="0"/>
        <v>do 39</v>
      </c>
      <c r="G22" s="27" t="s">
        <v>22</v>
      </c>
      <c r="H22" s="28">
        <v>1.1469907407407408E-2</v>
      </c>
      <c r="I22" s="29" t="str">
        <f>IF(ISNUMBER($E22), IF(AND($E22&gt;1900,YEAR($C$5)-$E22&lt;=$I$10),COUNT($I$11:$I21)+1,""),"")</f>
        <v/>
      </c>
      <c r="J22" s="29">
        <f>IF(ISNUMBER($E22), IF(AND($E22&gt;1900,YEAR($C$5)-$E22&gt;I$10,YEAR($C$5)-$E22&lt;=J$10),COUNT(J$11:J21)+1,""),"")</f>
        <v>2</v>
      </c>
      <c r="K22" s="29" t="str">
        <f>IF(ISNUMBER($E22), IF(AND($E22&gt;1900,YEAR($C$5)-$E22&gt;J$10,YEAR($C$5)-$E22&lt;=K$10),COUNT(K$11:K21)+1,""),"")</f>
        <v/>
      </c>
      <c r="L22" s="29" t="str">
        <f>IF(ISNUMBER($E22), IF(AND($E22&gt;1900,YEAR($C$5)-$E22&gt;K$10,YEAR($C$5)-$E22&lt;=L$10),COUNT(L$11:L21)+1,""),"")</f>
        <v/>
      </c>
      <c r="M22" s="29" t="str">
        <f>IF(ISNUMBER($E22), IF(AND($E22&gt;1900,YEAR($C$5)-$E22&gt;L$10,YEAR($C$5)-$E22&lt;=M$10),COUNT(M$11:M21)+1,""),"")</f>
        <v/>
      </c>
      <c r="N22" s="29" t="str">
        <f>IF(ISNUMBER($E22), IF(AND($E22&gt;1900,YEAR($C$5)-$E22&gt;M$10),COUNT(N$11:N21)+1,""),"")</f>
        <v/>
      </c>
      <c r="O22" s="30" t="s">
        <v>23</v>
      </c>
    </row>
    <row r="23" spans="1:15" x14ac:dyDescent="0.2">
      <c r="A23" s="25">
        <v>12</v>
      </c>
      <c r="B23" s="26">
        <v>128</v>
      </c>
      <c r="C23" s="27" t="str">
        <f>IFERROR(VLOOKUP($B23,'[1]STARTOVKA SABZO '!$A:$D,2,FALSE),"")</f>
        <v>Matějovský</v>
      </c>
      <c r="D23" s="27" t="str">
        <f>IFERROR(VLOOKUP($B23,'[1]STARTOVKA SABZO '!$A:$D,3,FALSE),"")</f>
        <v>Pavel</v>
      </c>
      <c r="E23" s="25">
        <f>IFERROR(VLOOKUP($B23,'[1]STARTOVKA SABZO '!$A:$D,4,FALSE),"")</f>
        <v>1965</v>
      </c>
      <c r="F23" s="25" t="str">
        <f t="shared" si="0"/>
        <v>do 59</v>
      </c>
      <c r="G23" s="27" t="s">
        <v>22</v>
      </c>
      <c r="H23" s="28">
        <v>1.1539351851851851E-2</v>
      </c>
      <c r="I23" s="29" t="str">
        <f>IF(ISNUMBER($E23), IF(AND($E23&gt;1900,YEAR($C$5)-$E23&lt;=$I$10),COUNT($I$11:$I22)+1,""),"")</f>
        <v/>
      </c>
      <c r="J23" s="29" t="str">
        <f>IF(ISNUMBER($E23), IF(AND($E23&gt;1900,YEAR($C$5)-$E23&gt;I$10,YEAR($C$5)-$E23&lt;=J$10),COUNT(J$11:J22)+1,""),"")</f>
        <v/>
      </c>
      <c r="K23" s="29" t="str">
        <f>IF(ISNUMBER($E23), IF(AND($E23&gt;1900,YEAR($C$5)-$E23&gt;J$10,YEAR($C$5)-$E23&lt;=K$10),COUNT(K$11:K22)+1,""),"")</f>
        <v/>
      </c>
      <c r="L23" s="29">
        <f>IF(ISNUMBER($E23), IF(AND($E23&gt;1900,YEAR($C$5)-$E23&gt;K$10,YEAR($C$5)-$E23&lt;=L$10),COUNT(L$11:L22)+1,""),"")</f>
        <v>3</v>
      </c>
      <c r="M23" s="29" t="str">
        <f>IF(ISNUMBER($E23), IF(AND($E23&gt;1900,YEAR($C$5)-$E23&gt;L$10,YEAR($C$5)-$E23&lt;=M$10),COUNT(M$11:M22)+1,""),"")</f>
        <v/>
      </c>
      <c r="N23" s="29" t="str">
        <f>IF(ISNUMBER($E23), IF(AND($E23&gt;1900,YEAR($C$5)-$E23&gt;M$10),COUNT(N$11:N22)+1,""),"")</f>
        <v/>
      </c>
      <c r="O23" s="30" t="s">
        <v>23</v>
      </c>
    </row>
    <row r="24" spans="1:15" x14ac:dyDescent="0.2">
      <c r="A24" s="25">
        <v>13</v>
      </c>
      <c r="B24" s="26">
        <v>177</v>
      </c>
      <c r="C24" s="27" t="str">
        <f>IFERROR(VLOOKUP($B24,'[1]STARTOVKA SABZO '!$A:$D,2,FALSE),"")</f>
        <v>Procházka</v>
      </c>
      <c r="D24" s="27" t="str">
        <f>IFERROR(VLOOKUP($B24,'[1]STARTOVKA SABZO '!$A:$D,3,FALSE),"")</f>
        <v>Tomáš ml.</v>
      </c>
      <c r="E24" s="25">
        <f>IFERROR(VLOOKUP($B24,'[1]STARTOVKA SABZO '!$A:$D,4,FALSE),"")</f>
        <v>2007</v>
      </c>
      <c r="F24" s="25" t="str">
        <f t="shared" si="0"/>
        <v>do 29</v>
      </c>
      <c r="G24" s="27" t="s">
        <v>22</v>
      </c>
      <c r="H24" s="28">
        <v>1.173611111111111E-2</v>
      </c>
      <c r="I24" s="29">
        <f>IF(ISNUMBER($E24), IF(AND($E24&gt;1900,YEAR($C$5)-$E24&lt;=$I$10),COUNT($I$11:$I23)+1,""),"")</f>
        <v>2</v>
      </c>
      <c r="J24" s="29" t="str">
        <f>IF(ISNUMBER($E24), IF(AND($E24&gt;1900,YEAR($C$5)-$E24&gt;I$10,YEAR($C$5)-$E24&lt;=J$10),COUNT(J$11:J23)+1,""),"")</f>
        <v/>
      </c>
      <c r="K24" s="29" t="str">
        <f>IF(ISNUMBER($E24), IF(AND($E24&gt;1900,YEAR($C$5)-$E24&gt;J$10,YEAR($C$5)-$E24&lt;=K$10),COUNT(K$11:K23)+1,""),"")</f>
        <v/>
      </c>
      <c r="L24" s="29" t="str">
        <f>IF(ISNUMBER($E24), IF(AND($E24&gt;1900,YEAR($C$5)-$E24&gt;K$10,YEAR($C$5)-$E24&lt;=L$10),COUNT(L$11:L23)+1,""),"")</f>
        <v/>
      </c>
      <c r="M24" s="29" t="str">
        <f>IF(ISNUMBER($E24), IF(AND($E24&gt;1900,YEAR($C$5)-$E24&gt;L$10,YEAR($C$5)-$E24&lt;=M$10),COUNT(M$11:M23)+1,""),"")</f>
        <v/>
      </c>
      <c r="N24" s="29" t="str">
        <f>IF(ISNUMBER($E24), IF(AND($E24&gt;1900,YEAR($C$5)-$E24&gt;M$10),COUNT(N$11:N23)+1,""),"")</f>
        <v/>
      </c>
      <c r="O24" s="30" t="s">
        <v>23</v>
      </c>
    </row>
    <row r="25" spans="1:15" x14ac:dyDescent="0.2">
      <c r="A25" s="25">
        <v>14</v>
      </c>
      <c r="B25" s="26">
        <v>115</v>
      </c>
      <c r="C25" s="27" t="str">
        <f>IFERROR(VLOOKUP($B25,'[1]STARTOVKA SABZO '!$A:$D,2,FALSE),"")</f>
        <v>Doležal</v>
      </c>
      <c r="D25" s="27" t="str">
        <f>IFERROR(VLOOKUP($B25,'[1]STARTOVKA SABZO '!$A:$D,3,FALSE),"")</f>
        <v>Jaromír</v>
      </c>
      <c r="E25" s="25">
        <f>IFERROR(VLOOKUP($B25,'[1]STARTOVKA SABZO '!$A:$D,4,FALSE),"")</f>
        <v>1957</v>
      </c>
      <c r="F25" s="25" t="str">
        <f t="shared" si="0"/>
        <v>do 69</v>
      </c>
      <c r="G25" s="27" t="s">
        <v>22</v>
      </c>
      <c r="H25" s="28">
        <v>1.1747685185185186E-2</v>
      </c>
      <c r="I25" s="29" t="str">
        <f>IF(ISNUMBER($E25), IF(AND($E25&gt;1900,YEAR($C$5)-$E25&lt;=$I$10),COUNT($I$11:$I24)+1,""),"")</f>
        <v/>
      </c>
      <c r="J25" s="29" t="str">
        <f>IF(ISNUMBER($E25), IF(AND($E25&gt;1900,YEAR($C$5)-$E25&gt;I$10,YEAR($C$5)-$E25&lt;=J$10),COUNT(J$11:J24)+1,""),"")</f>
        <v/>
      </c>
      <c r="K25" s="29" t="str">
        <f>IF(ISNUMBER($E25), IF(AND($E25&gt;1900,YEAR($C$5)-$E25&gt;J$10,YEAR($C$5)-$E25&lt;=K$10),COUNT(K$11:K24)+1,""),"")</f>
        <v/>
      </c>
      <c r="L25" s="29" t="str">
        <f>IF(ISNUMBER($E25), IF(AND($E25&gt;1900,YEAR($C$5)-$E25&gt;K$10,YEAR($C$5)-$E25&lt;=L$10),COUNT(L$11:L24)+1,""),"")</f>
        <v/>
      </c>
      <c r="M25" s="29">
        <f>IF(ISNUMBER($E25), IF(AND($E25&gt;1900,YEAR($C$5)-$E25&gt;L$10,YEAR($C$5)-$E25&lt;=M$10),COUNT(M$11:M24)+1,""),"")</f>
        <v>3</v>
      </c>
      <c r="N25" s="29" t="str">
        <f>IF(ISNUMBER($E25), IF(AND($E25&gt;1900,YEAR($C$5)-$E25&gt;M$10),COUNT(N$11:N24)+1,""),"")</f>
        <v/>
      </c>
      <c r="O25" s="30" t="s">
        <v>23</v>
      </c>
    </row>
    <row r="26" spans="1:15" x14ac:dyDescent="0.2">
      <c r="A26" s="25">
        <v>15</v>
      </c>
      <c r="B26" s="26">
        <v>4</v>
      </c>
      <c r="C26" s="27" t="s">
        <v>25</v>
      </c>
      <c r="D26" s="27" t="s">
        <v>31</v>
      </c>
      <c r="E26" s="25">
        <v>1962</v>
      </c>
      <c r="F26" s="25" t="str">
        <f t="shared" si="0"/>
        <v>do 69</v>
      </c>
      <c r="G26" s="27" t="s">
        <v>27</v>
      </c>
      <c r="H26" s="28">
        <v>1.1909722222222223E-2</v>
      </c>
      <c r="I26" s="29" t="str">
        <f>IF(ISNUMBER($E26), IF(AND($E26&gt;1900,YEAR($C$5)-$E26&lt;=$I$10),COUNT($I$11:$I25)+1,""),"")</f>
        <v/>
      </c>
      <c r="J26" s="29" t="str">
        <f>IF(ISNUMBER($E26), IF(AND($E26&gt;1900,YEAR($C$5)-$E26&gt;I$10,YEAR($C$5)-$E26&lt;=J$10),COUNT(J$11:J25)+1,""),"")</f>
        <v/>
      </c>
      <c r="K26" s="29" t="str">
        <f>IF(ISNUMBER($E26), IF(AND($E26&gt;1900,YEAR($C$5)-$E26&gt;J$10,YEAR($C$5)-$E26&lt;=K$10),COUNT(K$11:K25)+1,""),"")</f>
        <v/>
      </c>
      <c r="L26" s="29" t="str">
        <f>IF(ISNUMBER($E26), IF(AND($E26&gt;1900,YEAR($C$5)-$E26&gt;K$10,YEAR($C$5)-$E26&lt;=L$10),COUNT(L$11:L25)+1,""),"")</f>
        <v/>
      </c>
      <c r="M26" s="29">
        <f>IF(ISNUMBER($E26), IF(AND($E26&gt;1900,YEAR($C$5)-$E26&gt;L$10,YEAR($C$5)-$E26&lt;=M$10),COUNT(M$11:M25)+1,""),"")</f>
        <v>4</v>
      </c>
      <c r="N26" s="29" t="str">
        <f>IF(ISNUMBER($E26), IF(AND($E26&gt;1900,YEAR($C$5)-$E26&gt;M$10),COUNT(N$11:N25)+1,""),"")</f>
        <v/>
      </c>
      <c r="O26" s="30" t="s">
        <v>23</v>
      </c>
    </row>
    <row r="27" spans="1:15" x14ac:dyDescent="0.2">
      <c r="A27" s="25">
        <v>16</v>
      </c>
      <c r="B27" s="26">
        <v>2</v>
      </c>
      <c r="C27" s="27" t="s">
        <v>32</v>
      </c>
      <c r="D27" s="27" t="s">
        <v>33</v>
      </c>
      <c r="E27" s="25">
        <v>1971</v>
      </c>
      <c r="F27" s="25" t="str">
        <f t="shared" si="0"/>
        <v>do 59</v>
      </c>
      <c r="G27" s="27" t="s">
        <v>34</v>
      </c>
      <c r="H27" s="28">
        <v>1.238425925925926E-2</v>
      </c>
      <c r="I27" s="29" t="str">
        <f>IF(ISNUMBER($E27), IF(AND($E27&gt;1900,YEAR($C$5)-$E27&lt;=$I$10),COUNT($I$11:$I26)+1,""),"")</f>
        <v/>
      </c>
      <c r="J27" s="29" t="str">
        <f>IF(ISNUMBER($E27), IF(AND($E27&gt;1900,YEAR($C$5)-$E27&gt;I$10,YEAR($C$5)-$E27&lt;=J$10),COUNT(J$11:J26)+1,""),"")</f>
        <v/>
      </c>
      <c r="K27" s="29" t="str">
        <f>IF(ISNUMBER($E27), IF(AND($E27&gt;1900,YEAR($C$5)-$E27&gt;J$10,YEAR($C$5)-$E27&lt;=K$10),COUNT(K$11:K26)+1,""),"")</f>
        <v/>
      </c>
      <c r="L27" s="29">
        <f>IF(ISNUMBER($E27), IF(AND($E27&gt;1900,YEAR($C$5)-$E27&gt;K$10,YEAR($C$5)-$E27&lt;=L$10),COUNT(L$11:L26)+1,""),"")</f>
        <v>4</v>
      </c>
      <c r="M27" s="29" t="str">
        <f>IF(ISNUMBER($E27), IF(AND($E27&gt;1900,YEAR($C$5)-$E27&gt;L$10,YEAR($C$5)-$E27&lt;=M$10),COUNT(M$11:M26)+1,""),"")</f>
        <v/>
      </c>
      <c r="N27" s="29" t="str">
        <f>IF(ISNUMBER($E27), IF(AND($E27&gt;1900,YEAR($C$5)-$E27&gt;M$10),COUNT(N$11:N26)+1,""),"")</f>
        <v/>
      </c>
      <c r="O27" s="30" t="s">
        <v>23</v>
      </c>
    </row>
    <row r="28" spans="1:15" x14ac:dyDescent="0.2">
      <c r="A28" s="25">
        <v>17</v>
      </c>
      <c r="B28" s="26">
        <v>131</v>
      </c>
      <c r="C28" s="27" t="str">
        <f>IFERROR(VLOOKUP($B28,'[1]STARTOVKA SABZO '!$A:$D,2,FALSE),"")</f>
        <v>Novák</v>
      </c>
      <c r="D28" s="27" t="str">
        <f>IFERROR(VLOOKUP($B28,'[1]STARTOVKA SABZO '!$A:$D,3,FALSE),"")</f>
        <v>Pavel</v>
      </c>
      <c r="E28" s="25">
        <f>IFERROR(VLOOKUP($B28,'[1]STARTOVKA SABZO '!$A:$D,4,FALSE),"")</f>
        <v>1953</v>
      </c>
      <c r="F28" s="25" t="str">
        <f t="shared" si="0"/>
        <v>70 +</v>
      </c>
      <c r="G28" s="27" t="s">
        <v>22</v>
      </c>
      <c r="H28" s="28">
        <v>1.2465277777777778E-2</v>
      </c>
      <c r="I28" s="29" t="str">
        <f>IF(ISNUMBER($E28), IF(AND($E28&gt;1900,YEAR($C$5)-$E28&lt;=$I$10),COUNT($I$11:$I27)+1,""),"")</f>
        <v/>
      </c>
      <c r="J28" s="29" t="str">
        <f>IF(ISNUMBER($E28), IF(AND($E28&gt;1900,YEAR($C$5)-$E28&gt;I$10,YEAR($C$5)-$E28&lt;=J$10),COUNT(J$11:J27)+1,""),"")</f>
        <v/>
      </c>
      <c r="K28" s="29" t="str">
        <f>IF(ISNUMBER($E28), IF(AND($E28&gt;1900,YEAR($C$5)-$E28&gt;J$10,YEAR($C$5)-$E28&lt;=K$10),COUNT(K$11:K27)+1,""),"")</f>
        <v/>
      </c>
      <c r="L28" s="29" t="str">
        <f>IF(ISNUMBER($E28), IF(AND($E28&gt;1900,YEAR($C$5)-$E28&gt;K$10,YEAR($C$5)-$E28&lt;=L$10),COUNT(L$11:L27)+1,""),"")</f>
        <v/>
      </c>
      <c r="M28" s="29" t="str">
        <f>IF(ISNUMBER($E28), IF(AND($E28&gt;1900,YEAR($C$5)-$E28&gt;L$10,YEAR($C$5)-$E28&lt;=M$10),COUNT(M$11:M27)+1,""),"")</f>
        <v/>
      </c>
      <c r="N28" s="29">
        <f>IF(ISNUMBER($E28), IF(AND($E28&gt;1900,YEAR($C$5)-$E28&gt;M$10),COUNT(N$11:N27)+1,""),"")</f>
        <v>1</v>
      </c>
      <c r="O28" s="30" t="s">
        <v>23</v>
      </c>
    </row>
    <row r="29" spans="1:15" x14ac:dyDescent="0.2">
      <c r="A29" s="25">
        <v>18</v>
      </c>
      <c r="B29" s="26">
        <v>132</v>
      </c>
      <c r="C29" s="27" t="str">
        <f>IFERROR(VLOOKUP($B29,'[1]STARTOVKA SABZO '!$A:$D,2,FALSE),"")</f>
        <v>Nový</v>
      </c>
      <c r="D29" s="27" t="str">
        <f>IFERROR(VLOOKUP($B29,'[1]STARTOVKA SABZO '!$A:$D,3,FALSE),"")</f>
        <v>Břetislav</v>
      </c>
      <c r="E29" s="25">
        <f>IFERROR(VLOOKUP($B29,'[1]STARTOVKA SABZO '!$A:$D,4,FALSE),"")</f>
        <v>1947</v>
      </c>
      <c r="F29" s="25" t="str">
        <f t="shared" si="0"/>
        <v>70 +</v>
      </c>
      <c r="G29" s="27" t="s">
        <v>22</v>
      </c>
      <c r="H29" s="28">
        <v>1.2650462962962962E-2</v>
      </c>
      <c r="I29" s="29" t="str">
        <f>IF(ISNUMBER($E29), IF(AND($E29&gt;1900,YEAR($C$5)-$E29&lt;=$I$10),COUNT($I$11:$I28)+1,""),"")</f>
        <v/>
      </c>
      <c r="J29" s="29" t="str">
        <f>IF(ISNUMBER($E29), IF(AND($E29&gt;1900,YEAR($C$5)-$E29&gt;I$10,YEAR($C$5)-$E29&lt;=J$10),COUNT(J$11:J28)+1,""),"")</f>
        <v/>
      </c>
      <c r="K29" s="29" t="str">
        <f>IF(ISNUMBER($E29), IF(AND($E29&gt;1900,YEAR($C$5)-$E29&gt;J$10,YEAR($C$5)-$E29&lt;=K$10),COUNT(K$11:K28)+1,""),"")</f>
        <v/>
      </c>
      <c r="L29" s="29" t="str">
        <f>IF(ISNUMBER($E29), IF(AND($E29&gt;1900,YEAR($C$5)-$E29&gt;K$10,YEAR($C$5)-$E29&lt;=L$10),COUNT(L$11:L28)+1,""),"")</f>
        <v/>
      </c>
      <c r="M29" s="29" t="str">
        <f>IF(ISNUMBER($E29), IF(AND($E29&gt;1900,YEAR($C$5)-$E29&gt;L$10,YEAR($C$5)-$E29&lt;=M$10),COUNT(M$11:M28)+1,""),"")</f>
        <v/>
      </c>
      <c r="N29" s="29">
        <f>IF(ISNUMBER($E29), IF(AND($E29&gt;1900,YEAR($C$5)-$E29&gt;M$10),COUNT(N$11:N28)+1,""),"")</f>
        <v>2</v>
      </c>
      <c r="O29" s="30" t="s">
        <v>23</v>
      </c>
    </row>
    <row r="30" spans="1:15" x14ac:dyDescent="0.2">
      <c r="A30" s="25">
        <v>19</v>
      </c>
      <c r="B30" s="26">
        <v>180</v>
      </c>
      <c r="C30" s="27" t="str">
        <f>IFERROR(VLOOKUP($B30,'[1]STARTOVKA SABZO '!$A:$D,2,FALSE),"")</f>
        <v>Sodomka</v>
      </c>
      <c r="D30" s="27" t="str">
        <f>IFERROR(VLOOKUP($B30,'[1]STARTOVKA SABZO '!$A:$D,3,FALSE),"")</f>
        <v>Tomáš</v>
      </c>
      <c r="E30" s="25">
        <f>IFERROR(VLOOKUP($B30,'[1]STARTOVKA SABZO '!$A:$D,4,FALSE),"")</f>
        <v>1972</v>
      </c>
      <c r="F30" s="25" t="str">
        <f t="shared" si="0"/>
        <v>do 59</v>
      </c>
      <c r="G30" s="27" t="s">
        <v>22</v>
      </c>
      <c r="H30" s="28">
        <v>1.2685185185185185E-2</v>
      </c>
      <c r="I30" s="29" t="str">
        <f>IF(ISNUMBER($E30), IF(AND($E30&gt;1900,YEAR($C$5)-$E30&lt;=$I$10),COUNT($I$11:$I29)+1,""),"")</f>
        <v/>
      </c>
      <c r="J30" s="29" t="str">
        <f>IF(ISNUMBER($E30), IF(AND($E30&gt;1900,YEAR($C$5)-$E30&gt;I$10,YEAR($C$5)-$E30&lt;=J$10),COUNT(J$11:J29)+1,""),"")</f>
        <v/>
      </c>
      <c r="K30" s="29" t="str">
        <f>IF(ISNUMBER($E30), IF(AND($E30&gt;1900,YEAR($C$5)-$E30&gt;J$10,YEAR($C$5)-$E30&lt;=K$10),COUNT(K$11:K29)+1,""),"")</f>
        <v/>
      </c>
      <c r="L30" s="29">
        <f>IF(ISNUMBER($E30), IF(AND($E30&gt;1900,YEAR($C$5)-$E30&gt;K$10,YEAR($C$5)-$E30&lt;=L$10),COUNT(L$11:L29)+1,""),"")</f>
        <v>5</v>
      </c>
      <c r="M30" s="29" t="str">
        <f>IF(ISNUMBER($E30), IF(AND($E30&gt;1900,YEAR($C$5)-$E30&gt;L$10,YEAR($C$5)-$E30&lt;=M$10),COUNT(M$11:M29)+1,""),"")</f>
        <v/>
      </c>
      <c r="N30" s="29" t="str">
        <f>IF(ISNUMBER($E30), IF(AND($E30&gt;1900,YEAR($C$5)-$E30&gt;M$10),COUNT(N$11:N29)+1,""),"")</f>
        <v/>
      </c>
      <c r="O30" s="30" t="s">
        <v>23</v>
      </c>
    </row>
    <row r="31" spans="1:15" x14ac:dyDescent="0.2">
      <c r="A31" s="25">
        <v>20</v>
      </c>
      <c r="B31" s="26">
        <v>176</v>
      </c>
      <c r="C31" s="27" t="str">
        <f>IFERROR(VLOOKUP($B31,'[1]STARTOVKA SABZO '!$A:$D,2,FALSE),"")</f>
        <v>Aldorf</v>
      </c>
      <c r="D31" s="27" t="str">
        <f>IFERROR(VLOOKUP($B31,'[1]STARTOVKA SABZO '!$A:$D,3,FALSE),"")</f>
        <v>Luboš</v>
      </c>
      <c r="E31" s="25">
        <f>IFERROR(VLOOKUP($B31,'[1]STARTOVKA SABZO '!$A:$D,4,FALSE),"")</f>
        <v>1964</v>
      </c>
      <c r="F31" s="25" t="str">
        <f t="shared" si="0"/>
        <v>do 69</v>
      </c>
      <c r="G31" s="27" t="s">
        <v>22</v>
      </c>
      <c r="H31" s="28">
        <v>1.2847222222222222E-2</v>
      </c>
      <c r="I31" s="29" t="str">
        <f>IF(ISNUMBER($E31), IF(AND($E31&gt;1900,YEAR($C$5)-$E31&lt;=$I$10),COUNT($I$11:$I30)+1,""),"")</f>
        <v/>
      </c>
      <c r="J31" s="29" t="str">
        <f>IF(ISNUMBER($E31), IF(AND($E31&gt;1900,YEAR($C$5)-$E31&gt;I$10,YEAR($C$5)-$E31&lt;=J$10),COUNT(J$11:J30)+1,""),"")</f>
        <v/>
      </c>
      <c r="K31" s="29" t="str">
        <f>IF(ISNUMBER($E31), IF(AND($E31&gt;1900,YEAR($C$5)-$E31&gt;J$10,YEAR($C$5)-$E31&lt;=K$10),COUNT(K$11:K30)+1,""),"")</f>
        <v/>
      </c>
      <c r="L31" s="29" t="str">
        <f>IF(ISNUMBER($E31), IF(AND($E31&gt;1900,YEAR($C$5)-$E31&gt;K$10,YEAR($C$5)-$E31&lt;=L$10),COUNT(L$11:L30)+1,""),"")</f>
        <v/>
      </c>
      <c r="M31" s="29">
        <f>IF(ISNUMBER($E31), IF(AND($E31&gt;1900,YEAR($C$5)-$E31&gt;L$10,YEAR($C$5)-$E31&lt;=M$10),COUNT(M$11:M30)+1,""),"")</f>
        <v>5</v>
      </c>
      <c r="N31" s="29" t="str">
        <f>IF(ISNUMBER($E31), IF(AND($E31&gt;1900,YEAR($C$5)-$E31&gt;M$10),COUNT(N$11:N30)+1,""),"")</f>
        <v/>
      </c>
      <c r="O31" s="30" t="s">
        <v>23</v>
      </c>
    </row>
    <row r="32" spans="1:15" x14ac:dyDescent="0.2">
      <c r="A32" s="25">
        <v>21</v>
      </c>
      <c r="B32" s="26">
        <v>112</v>
      </c>
      <c r="C32" s="27" t="str">
        <f>IFERROR(VLOOKUP($B32,'[1]STARTOVKA SABZO '!$A:$D,2,FALSE),"")</f>
        <v>Čižinský</v>
      </c>
      <c r="D32" s="27" t="str">
        <f>IFERROR(VLOOKUP($B32,'[1]STARTOVKA SABZO '!$A:$D,3,FALSE),"")</f>
        <v>Jaromír</v>
      </c>
      <c r="E32" s="25">
        <f>IFERROR(VLOOKUP($B32,'[1]STARTOVKA SABZO '!$A:$D,4,FALSE),"")</f>
        <v>1955</v>
      </c>
      <c r="F32" s="25" t="str">
        <f t="shared" si="0"/>
        <v>do 69</v>
      </c>
      <c r="G32" s="27" t="s">
        <v>22</v>
      </c>
      <c r="H32" s="28">
        <v>1.2916666666666667E-2</v>
      </c>
      <c r="I32" s="29" t="str">
        <f>IF(ISNUMBER($E32), IF(AND($E32&gt;1900,YEAR($C$5)-$E32&lt;=$I$10),COUNT($I$11:$I31)+1,""),"")</f>
        <v/>
      </c>
      <c r="J32" s="29" t="str">
        <f>IF(ISNUMBER($E32), IF(AND($E32&gt;1900,YEAR($C$5)-$E32&gt;I$10,YEAR($C$5)-$E32&lt;=J$10),COUNT(J$11:J31)+1,""),"")</f>
        <v/>
      </c>
      <c r="K32" s="29" t="str">
        <f>IF(ISNUMBER($E32), IF(AND($E32&gt;1900,YEAR($C$5)-$E32&gt;J$10,YEAR($C$5)-$E32&lt;=K$10),COUNT(K$11:K31)+1,""),"")</f>
        <v/>
      </c>
      <c r="L32" s="29" t="str">
        <f>IF(ISNUMBER($E32), IF(AND($E32&gt;1900,YEAR($C$5)-$E32&gt;K$10,YEAR($C$5)-$E32&lt;=L$10),COUNT(L$11:L31)+1,""),"")</f>
        <v/>
      </c>
      <c r="M32" s="29">
        <f>IF(ISNUMBER($E32), IF(AND($E32&gt;1900,YEAR($C$5)-$E32&gt;L$10,YEAR($C$5)-$E32&lt;=M$10),COUNT(M$11:M31)+1,""),"")</f>
        <v>6</v>
      </c>
      <c r="N32" s="29" t="str">
        <f>IF(ISNUMBER($E32), IF(AND($E32&gt;1900,YEAR($C$5)-$E32&gt;M$10),COUNT(N$11:N31)+1,""),"")</f>
        <v/>
      </c>
      <c r="O32" s="30" t="s">
        <v>23</v>
      </c>
    </row>
    <row r="33" spans="1:15" x14ac:dyDescent="0.2">
      <c r="A33" s="25">
        <v>22</v>
      </c>
      <c r="B33" s="26">
        <v>5</v>
      </c>
      <c r="C33" s="27" t="s">
        <v>25</v>
      </c>
      <c r="D33" s="27" t="s">
        <v>26</v>
      </c>
      <c r="E33" s="25">
        <v>1962</v>
      </c>
      <c r="F33" s="25" t="str">
        <f t="shared" si="0"/>
        <v>do 69</v>
      </c>
      <c r="G33" s="27" t="s">
        <v>27</v>
      </c>
      <c r="H33" s="28">
        <v>1.3506944444444445E-2</v>
      </c>
      <c r="I33" s="29" t="str">
        <f>IF(ISNUMBER($E33), IF(AND($E33&gt;1900,YEAR($C$5)-$E33&lt;=$I$10),COUNT($I$11:$I32)+1,""),"")</f>
        <v/>
      </c>
      <c r="J33" s="29" t="str">
        <f>IF(ISNUMBER($E33), IF(AND($E33&gt;1900,YEAR($C$5)-$E33&gt;I$10,YEAR($C$5)-$E33&lt;=J$10),COUNT(J$11:J32)+1,""),"")</f>
        <v/>
      </c>
      <c r="K33" s="29" t="str">
        <f>IF(ISNUMBER($E33), IF(AND($E33&gt;1900,YEAR($C$5)-$E33&gt;J$10,YEAR($C$5)-$E33&lt;=K$10),COUNT(K$11:K32)+1,""),"")</f>
        <v/>
      </c>
      <c r="L33" s="29" t="str">
        <f>IF(ISNUMBER($E33), IF(AND($E33&gt;1900,YEAR($C$5)-$E33&gt;K$10,YEAR($C$5)-$E33&lt;=L$10),COUNT(L$11:L32)+1,""),"")</f>
        <v/>
      </c>
      <c r="M33" s="29">
        <f>IF(ISNUMBER($E33), IF(AND($E33&gt;1900,YEAR($C$5)-$E33&gt;L$10,YEAR($C$5)-$E33&lt;=M$10),COUNT(M$11:M32)+1,""),"")</f>
        <v>7</v>
      </c>
      <c r="N33" s="29" t="str">
        <f>IF(ISNUMBER($E33), IF(AND($E33&gt;1900,YEAR($C$5)-$E33&gt;M$10),COUNT(N$11:N32)+1,""),"")</f>
        <v/>
      </c>
      <c r="O33" s="30" t="s">
        <v>23</v>
      </c>
    </row>
    <row r="34" spans="1:15" x14ac:dyDescent="0.2">
      <c r="A34" s="25">
        <v>23</v>
      </c>
      <c r="B34" s="26">
        <v>186</v>
      </c>
      <c r="C34" s="27" t="str">
        <f>IFERROR(VLOOKUP($B34,'[1]STARTOVKA SABZO '!$A:$D,2,FALSE),"")</f>
        <v>Půda</v>
      </c>
      <c r="D34" s="27" t="str">
        <f>IFERROR(VLOOKUP($B34,'[1]STARTOVKA SABZO '!$A:$D,3,FALSE),"")</f>
        <v>Jiří</v>
      </c>
      <c r="E34" s="25">
        <f>IFERROR(VLOOKUP($B34,'[1]STARTOVKA SABZO '!$A:$D,4,FALSE),"")</f>
        <v>1952</v>
      </c>
      <c r="F34" s="25" t="str">
        <f t="shared" si="0"/>
        <v>70 +</v>
      </c>
      <c r="G34" s="27" t="s">
        <v>22</v>
      </c>
      <c r="H34" s="28">
        <v>1.3935185185185186E-2</v>
      </c>
      <c r="I34" s="29" t="str">
        <f>IF(ISNUMBER($E34), IF(AND($E34&gt;1900,YEAR($C$5)-$E34&lt;=$I$10),COUNT($I$11:$I33)+1,""),"")</f>
        <v/>
      </c>
      <c r="J34" s="29" t="str">
        <f>IF(ISNUMBER($E34), IF(AND($E34&gt;1900,YEAR($C$5)-$E34&gt;I$10,YEAR($C$5)-$E34&lt;=J$10),COUNT(J$11:J33)+1,""),"")</f>
        <v/>
      </c>
      <c r="K34" s="29" t="str">
        <f>IF(ISNUMBER($E34), IF(AND($E34&gt;1900,YEAR($C$5)-$E34&gt;J$10,YEAR($C$5)-$E34&lt;=K$10),COUNT(K$11:K33)+1,""),"")</f>
        <v/>
      </c>
      <c r="L34" s="29" t="str">
        <f>IF(ISNUMBER($E34), IF(AND($E34&gt;1900,YEAR($C$5)-$E34&gt;K$10,YEAR($C$5)-$E34&lt;=L$10),COUNT(L$11:L33)+1,""),"")</f>
        <v/>
      </c>
      <c r="M34" s="29" t="str">
        <f>IF(ISNUMBER($E34), IF(AND($E34&gt;1900,YEAR($C$5)-$E34&gt;L$10,YEAR($C$5)-$E34&lt;=M$10),COUNT(M$11:M33)+1,""),"")</f>
        <v/>
      </c>
      <c r="N34" s="29">
        <f>IF(ISNUMBER($E34), IF(AND($E34&gt;1900,YEAR($C$5)-$E34&gt;M$10),COUNT(N$11:N33)+1,""),"")</f>
        <v>3</v>
      </c>
      <c r="O34" s="30" t="s">
        <v>23</v>
      </c>
    </row>
    <row r="35" spans="1:15" x14ac:dyDescent="0.2">
      <c r="A35" s="25">
        <v>24</v>
      </c>
      <c r="B35" s="26">
        <v>7</v>
      </c>
      <c r="C35" s="27" t="s">
        <v>35</v>
      </c>
      <c r="D35" s="27" t="s">
        <v>36</v>
      </c>
      <c r="E35" s="25">
        <v>1969</v>
      </c>
      <c r="F35" s="25" t="str">
        <f t="shared" si="0"/>
        <v>do 59</v>
      </c>
      <c r="G35" s="27" t="s">
        <v>37</v>
      </c>
      <c r="H35" s="28">
        <v>1.4641203703703703E-2</v>
      </c>
      <c r="I35" s="29" t="str">
        <f>IF(ISNUMBER($E35), IF(AND($E35&gt;1900,YEAR($C$5)-$E35&lt;=$I$10),COUNT($I$11:$I34)+1,""),"")</f>
        <v/>
      </c>
      <c r="J35" s="29" t="str">
        <f>IF(ISNUMBER($E35), IF(AND($E35&gt;1900,YEAR($C$5)-$E35&gt;I$10,YEAR($C$5)-$E35&lt;=J$10),COUNT(J$11:J34)+1,""),"")</f>
        <v/>
      </c>
      <c r="K35" s="29" t="str">
        <f>IF(ISNUMBER($E35), IF(AND($E35&gt;1900,YEAR($C$5)-$E35&gt;J$10,YEAR($C$5)-$E35&lt;=K$10),COUNT(K$11:K34)+1,""),"")</f>
        <v/>
      </c>
      <c r="L35" s="29">
        <f>IF(ISNUMBER($E35), IF(AND($E35&gt;1900,YEAR($C$5)-$E35&gt;K$10,YEAR($C$5)-$E35&lt;=L$10),COUNT(L$11:L34)+1,""),"")</f>
        <v>6</v>
      </c>
      <c r="M35" s="29" t="str">
        <f>IF(ISNUMBER($E35), IF(AND($E35&gt;1900,YEAR($C$5)-$E35&gt;L$10,YEAR($C$5)-$E35&lt;=M$10),COUNT(M$11:M34)+1,""),"")</f>
        <v/>
      </c>
      <c r="N35" s="29" t="str">
        <f>IF(ISNUMBER($E35), IF(AND($E35&gt;1900,YEAR($C$5)-$E35&gt;M$10),COUNT(N$11:N34)+1,""),"")</f>
        <v/>
      </c>
      <c r="O35" s="30" t="s">
        <v>23</v>
      </c>
    </row>
    <row r="36" spans="1:15" x14ac:dyDescent="0.2">
      <c r="A36" s="25">
        <v>25</v>
      </c>
      <c r="B36" s="26">
        <v>136</v>
      </c>
      <c r="C36" s="27" t="str">
        <f>IFERROR(VLOOKUP($B36,'[1]STARTOVKA SABZO '!$A:$D,2,FALSE),"")</f>
        <v>Paukert</v>
      </c>
      <c r="D36" s="27" t="str">
        <f>IFERROR(VLOOKUP($B36,'[1]STARTOVKA SABZO '!$A:$D,3,FALSE),"")</f>
        <v>Milan</v>
      </c>
      <c r="E36" s="25">
        <f>IFERROR(VLOOKUP($B36,'[1]STARTOVKA SABZO '!$A:$D,4,FALSE),"")</f>
        <v>1950</v>
      </c>
      <c r="F36" s="25" t="str">
        <f t="shared" si="0"/>
        <v>70 +</v>
      </c>
      <c r="G36" s="27" t="s">
        <v>22</v>
      </c>
      <c r="H36" s="28">
        <v>1.4722222222222222E-2</v>
      </c>
      <c r="I36" s="29" t="str">
        <f>IF(ISNUMBER($E36), IF(AND($E36&gt;1900,YEAR($C$5)-$E36&lt;=$I$10),COUNT($I$11:$I35)+1,""),"")</f>
        <v/>
      </c>
      <c r="J36" s="29" t="str">
        <f>IF(ISNUMBER($E36), IF(AND($E36&gt;1900,YEAR($C$5)-$E36&gt;I$10,YEAR($C$5)-$E36&lt;=J$10),COUNT(J$11:J35)+1,""),"")</f>
        <v/>
      </c>
      <c r="K36" s="29" t="str">
        <f>IF(ISNUMBER($E36), IF(AND($E36&gt;1900,YEAR($C$5)-$E36&gt;J$10,YEAR($C$5)-$E36&lt;=K$10),COUNT(K$11:K35)+1,""),"")</f>
        <v/>
      </c>
      <c r="L36" s="29" t="str">
        <f>IF(ISNUMBER($E36), IF(AND($E36&gt;1900,YEAR($C$5)-$E36&gt;K$10,YEAR($C$5)-$E36&lt;=L$10),COUNT(L$11:L35)+1,""),"")</f>
        <v/>
      </c>
      <c r="M36" s="29" t="str">
        <f>IF(ISNUMBER($E36), IF(AND($E36&gt;1900,YEAR($C$5)-$E36&gt;L$10,YEAR($C$5)-$E36&lt;=M$10),COUNT(M$11:M35)+1,""),"")</f>
        <v/>
      </c>
      <c r="N36" s="29">
        <f>IF(ISNUMBER($E36), IF(AND($E36&gt;1900,YEAR($C$5)-$E36&gt;M$10),COUNT(N$11:N35)+1,""),"")</f>
        <v>4</v>
      </c>
      <c r="O36" s="30" t="s">
        <v>23</v>
      </c>
    </row>
    <row r="37" spans="1:15" x14ac:dyDescent="0.2">
      <c r="A37" s="25">
        <v>26</v>
      </c>
      <c r="B37" s="26">
        <v>143</v>
      </c>
      <c r="C37" s="27" t="str">
        <f>IFERROR(VLOOKUP($B37,'[1]STARTOVKA SABZO '!$A:$D,2,FALSE),"")</f>
        <v>Pucholt</v>
      </c>
      <c r="D37" s="27" t="str">
        <f>IFERROR(VLOOKUP($B37,'[1]STARTOVKA SABZO '!$A:$D,3,FALSE),"")</f>
        <v>Miroslav</v>
      </c>
      <c r="E37" s="25">
        <f>IFERROR(VLOOKUP($B37,'[1]STARTOVKA SABZO '!$A:$D,4,FALSE),"")</f>
        <v>1951</v>
      </c>
      <c r="F37" s="25" t="str">
        <f t="shared" si="0"/>
        <v>70 +</v>
      </c>
      <c r="G37" s="27" t="s">
        <v>22</v>
      </c>
      <c r="H37" s="28">
        <v>1.4768518518518519E-2</v>
      </c>
      <c r="I37" s="29" t="str">
        <f>IF(ISNUMBER($E37), IF(AND($E37&gt;1900,YEAR($C$5)-$E37&lt;=$I$10),COUNT($I$11:$I36)+1,""),"")</f>
        <v/>
      </c>
      <c r="J37" s="29" t="str">
        <f>IF(ISNUMBER($E37), IF(AND($E37&gt;1900,YEAR($C$5)-$E37&gt;I$10,YEAR($C$5)-$E37&lt;=J$10),COUNT(J$11:J36)+1,""),"")</f>
        <v/>
      </c>
      <c r="K37" s="29" t="str">
        <f>IF(ISNUMBER($E37), IF(AND($E37&gt;1900,YEAR($C$5)-$E37&gt;J$10,YEAR($C$5)-$E37&lt;=K$10),COUNT(K$11:K36)+1,""),"")</f>
        <v/>
      </c>
      <c r="L37" s="29" t="str">
        <f>IF(ISNUMBER($E37), IF(AND($E37&gt;1900,YEAR($C$5)-$E37&gt;K$10,YEAR($C$5)-$E37&lt;=L$10),COUNT(L$11:L36)+1,""),"")</f>
        <v/>
      </c>
      <c r="M37" s="29" t="str">
        <f>IF(ISNUMBER($E37), IF(AND($E37&gt;1900,YEAR($C$5)-$E37&gt;L$10,YEAR($C$5)-$E37&lt;=M$10),COUNT(M$11:M36)+1,""),"")</f>
        <v/>
      </c>
      <c r="N37" s="29">
        <f>IF(ISNUMBER($E37), IF(AND($E37&gt;1900,YEAR($C$5)-$E37&gt;M$10),COUNT(N$11:N36)+1,""),"")</f>
        <v>5</v>
      </c>
      <c r="O37" s="30" t="s">
        <v>23</v>
      </c>
    </row>
    <row r="38" spans="1:15" x14ac:dyDescent="0.2">
      <c r="A38" s="25">
        <v>27</v>
      </c>
      <c r="B38" s="26">
        <v>133</v>
      </c>
      <c r="C38" s="27" t="str">
        <f>IFERROR(VLOOKUP($B38,'[1]STARTOVKA SABZO '!$A:$D,2,FALSE),"")</f>
        <v>Ovčinikov</v>
      </c>
      <c r="D38" s="27" t="str">
        <f>IFERROR(VLOOKUP($B38,'[1]STARTOVKA SABZO '!$A:$D,3,FALSE),"")</f>
        <v>Milan</v>
      </c>
      <c r="E38" s="25">
        <f>IFERROR(VLOOKUP($B38,'[1]STARTOVKA SABZO '!$A:$D,4,FALSE),"")</f>
        <v>1950</v>
      </c>
      <c r="F38" s="25" t="str">
        <f t="shared" si="0"/>
        <v>70 +</v>
      </c>
      <c r="G38" s="27" t="s">
        <v>22</v>
      </c>
      <c r="H38" s="28">
        <v>1.5243055555555555E-2</v>
      </c>
      <c r="I38" s="29" t="str">
        <f>IF(ISNUMBER($E38), IF(AND($E38&gt;1900,YEAR($C$5)-$E38&lt;=$I$10),COUNT($I$11:$I37)+1,""),"")</f>
        <v/>
      </c>
      <c r="J38" s="29" t="str">
        <f>IF(ISNUMBER($E38), IF(AND($E38&gt;1900,YEAR($C$5)-$E38&gt;I$10,YEAR($C$5)-$E38&lt;=J$10),COUNT(J$11:J37)+1,""),"")</f>
        <v/>
      </c>
      <c r="K38" s="29" t="str">
        <f>IF(ISNUMBER($E38), IF(AND($E38&gt;1900,YEAR($C$5)-$E38&gt;J$10,YEAR($C$5)-$E38&lt;=K$10),COUNT(K$11:K37)+1,""),"")</f>
        <v/>
      </c>
      <c r="L38" s="29" t="str">
        <f>IF(ISNUMBER($E38), IF(AND($E38&gt;1900,YEAR($C$5)-$E38&gt;K$10,YEAR($C$5)-$E38&lt;=L$10),COUNT(L$11:L37)+1,""),"")</f>
        <v/>
      </c>
      <c r="M38" s="29" t="str">
        <f>IF(ISNUMBER($E38), IF(AND($E38&gt;1900,YEAR($C$5)-$E38&gt;L$10,YEAR($C$5)-$E38&lt;=M$10),COUNT(M$11:M37)+1,""),"")</f>
        <v/>
      </c>
      <c r="N38" s="29">
        <f>IF(ISNUMBER($E38), IF(AND($E38&gt;1900,YEAR($C$5)-$E38&gt;M$10),COUNT(N$11:N37)+1,""),"")</f>
        <v>6</v>
      </c>
      <c r="O38" s="30" t="s">
        <v>23</v>
      </c>
    </row>
    <row r="39" spans="1:15" x14ac:dyDescent="0.2">
      <c r="A39" s="25">
        <v>28</v>
      </c>
      <c r="B39" s="26">
        <v>141</v>
      </c>
      <c r="C39" s="27" t="str">
        <f>IFERROR(VLOOKUP($B39,'[1]STARTOVKA SABZO '!$A:$D,2,FALSE),"")</f>
        <v>Procházka</v>
      </c>
      <c r="D39" s="27" t="str">
        <f>IFERROR(VLOOKUP($B39,'[1]STARTOVKA SABZO '!$A:$D,3,FALSE),"")</f>
        <v>Jiří ml.</v>
      </c>
      <c r="E39" s="25">
        <f>IFERROR(VLOOKUP($B39,'[1]STARTOVKA SABZO '!$A:$D,4,FALSE),"")</f>
        <v>1988</v>
      </c>
      <c r="F39" s="25" t="str">
        <f t="shared" si="0"/>
        <v>do 39</v>
      </c>
      <c r="G39" s="27" t="s">
        <v>22</v>
      </c>
      <c r="H39" s="28">
        <v>1.5636574074074074E-2</v>
      </c>
      <c r="I39" s="29" t="str">
        <f>IF(ISNUMBER($E39), IF(AND($E39&gt;1900,YEAR($C$5)-$E39&lt;=$I$10),COUNT($I$11:$I38)+1,""),"")</f>
        <v/>
      </c>
      <c r="J39" s="29">
        <f>IF(ISNUMBER($E39), IF(AND($E39&gt;1900,YEAR($C$5)-$E39&gt;I$10,YEAR($C$5)-$E39&lt;=J$10),COUNT(J$11:J38)+1,""),"")</f>
        <v>3</v>
      </c>
      <c r="K39" s="29" t="str">
        <f>IF(ISNUMBER($E39), IF(AND($E39&gt;1900,YEAR($C$5)-$E39&gt;J$10,YEAR($C$5)-$E39&lt;=K$10),COUNT(K$11:K38)+1,""),"")</f>
        <v/>
      </c>
      <c r="L39" s="29" t="str">
        <f>IF(ISNUMBER($E39), IF(AND($E39&gt;1900,YEAR($C$5)-$E39&gt;K$10,YEAR($C$5)-$E39&lt;=L$10),COUNT(L$11:L38)+1,""),"")</f>
        <v/>
      </c>
      <c r="M39" s="29" t="str">
        <f>IF(ISNUMBER($E39), IF(AND($E39&gt;1900,YEAR($C$5)-$E39&gt;L$10,YEAR($C$5)-$E39&lt;=M$10),COUNT(M$11:M38)+1,""),"")</f>
        <v/>
      </c>
      <c r="N39" s="29" t="str">
        <f>IF(ISNUMBER($E39), IF(AND($E39&gt;1900,YEAR($C$5)-$E39&gt;M$10),COUNT(N$11:N38)+1,""),"")</f>
        <v/>
      </c>
      <c r="O39" s="30" t="s">
        <v>23</v>
      </c>
    </row>
    <row r="40" spans="1:15" x14ac:dyDescent="0.2">
      <c r="A40" s="25">
        <v>29</v>
      </c>
      <c r="B40" s="26">
        <v>147</v>
      </c>
      <c r="C40" s="27" t="str">
        <f>IFERROR(VLOOKUP($B40,'[1]STARTOVKA SABZO '!$A:$D,2,FALSE),"")</f>
        <v>Rožánek</v>
      </c>
      <c r="D40" s="27" t="str">
        <f>IFERROR(VLOOKUP($B40,'[1]STARTOVKA SABZO '!$A:$D,3,FALSE),"")</f>
        <v>Vladimír</v>
      </c>
      <c r="E40" s="25">
        <f>IFERROR(VLOOKUP($B40,'[1]STARTOVKA SABZO '!$A:$D,4,FALSE),"")</f>
        <v>1958</v>
      </c>
      <c r="F40" s="25" t="str">
        <f t="shared" si="0"/>
        <v>do 69</v>
      </c>
      <c r="G40" s="27" t="s">
        <v>22</v>
      </c>
      <c r="H40" s="28">
        <v>1.5960648148148147E-2</v>
      </c>
      <c r="I40" s="29" t="str">
        <f>IF(ISNUMBER($E40), IF(AND($E40&gt;1900,YEAR($C$5)-$E40&lt;=$I$10),COUNT($I$11:$I39)+1,""),"")</f>
        <v/>
      </c>
      <c r="J40" s="29" t="str">
        <f>IF(ISNUMBER($E40), IF(AND($E40&gt;1900,YEAR($C$5)-$E40&gt;I$10,YEAR($C$5)-$E40&lt;=J$10),COUNT(J$11:J39)+1,""),"")</f>
        <v/>
      </c>
      <c r="K40" s="29" t="str">
        <f>IF(ISNUMBER($E40), IF(AND($E40&gt;1900,YEAR($C$5)-$E40&gt;J$10,YEAR($C$5)-$E40&lt;=K$10),COUNT(K$11:K39)+1,""),"")</f>
        <v/>
      </c>
      <c r="L40" s="29" t="str">
        <f>IF(ISNUMBER($E40), IF(AND($E40&gt;1900,YEAR($C$5)-$E40&gt;K$10,YEAR($C$5)-$E40&lt;=L$10),COUNT(L$11:L39)+1,""),"")</f>
        <v/>
      </c>
      <c r="M40" s="29">
        <f>IF(ISNUMBER($E40), IF(AND($E40&gt;1900,YEAR($C$5)-$E40&gt;L$10,YEAR($C$5)-$E40&lt;=M$10),COUNT(M$11:M39)+1,""),"")</f>
        <v>8</v>
      </c>
      <c r="N40" s="29" t="str">
        <f>IF(ISNUMBER($E40), IF(AND($E40&gt;1900,YEAR($C$5)-$E40&gt;M$10),COUNT(N$11:N39)+1,""),"")</f>
        <v/>
      </c>
      <c r="O40" s="30" t="s">
        <v>23</v>
      </c>
    </row>
    <row r="41" spans="1:15" x14ac:dyDescent="0.2">
      <c r="A41" s="25">
        <v>30</v>
      </c>
      <c r="B41" s="26">
        <v>129</v>
      </c>
      <c r="C41" s="27" t="str">
        <f>IFERROR(VLOOKUP($B41,'[1]STARTOVKA SABZO '!$A:$D,2,FALSE),"")</f>
        <v>Miřejovský</v>
      </c>
      <c r="D41" s="27" t="str">
        <f>IFERROR(VLOOKUP($B41,'[1]STARTOVKA SABZO '!$A:$D,3,FALSE),"")</f>
        <v>Tomáš</v>
      </c>
      <c r="E41" s="25">
        <f>IFERROR(VLOOKUP($B41,'[1]STARTOVKA SABZO '!$A:$D,4,FALSE),"")</f>
        <v>1961</v>
      </c>
      <c r="F41" s="25" t="str">
        <f t="shared" si="0"/>
        <v>do 69</v>
      </c>
      <c r="G41" s="27" t="s">
        <v>22</v>
      </c>
      <c r="H41" s="28">
        <v>1.6770833333333332E-2</v>
      </c>
      <c r="I41" s="29" t="str">
        <f>IF(ISNUMBER($E41), IF(AND($E41&gt;1900,YEAR($C$5)-$E41&lt;=$I$10),COUNT($I$11:$I40)+1,""),"")</f>
        <v/>
      </c>
      <c r="J41" s="29" t="str">
        <f>IF(ISNUMBER($E41), IF(AND($E41&gt;1900,YEAR($C$5)-$E41&gt;I$10,YEAR($C$5)-$E41&lt;=J$10),COUNT(J$11:J40)+1,""),"")</f>
        <v/>
      </c>
      <c r="K41" s="29" t="str">
        <f>IF(ISNUMBER($E41), IF(AND($E41&gt;1900,YEAR($C$5)-$E41&gt;J$10,YEAR($C$5)-$E41&lt;=K$10),COUNT(K$11:K40)+1,""),"")</f>
        <v/>
      </c>
      <c r="L41" s="29" t="str">
        <f>IF(ISNUMBER($E41), IF(AND($E41&gt;1900,YEAR($C$5)-$E41&gt;K$10,YEAR($C$5)-$E41&lt;=L$10),COUNT(L$11:L40)+1,""),"")</f>
        <v/>
      </c>
      <c r="M41" s="29">
        <f>IF(ISNUMBER($E41), IF(AND($E41&gt;1900,YEAR($C$5)-$E41&gt;L$10,YEAR($C$5)-$E41&lt;=M$10),COUNT(M$11:M40)+1,""),"")</f>
        <v>9</v>
      </c>
      <c r="N41" s="29" t="str">
        <f>IF(ISNUMBER($E41), IF(AND($E41&gt;1900,YEAR($C$5)-$E41&gt;M$10),COUNT(N$11:N40)+1,""),"")</f>
        <v/>
      </c>
      <c r="O41" s="30" t="s">
        <v>23</v>
      </c>
    </row>
    <row r="42" spans="1:15" x14ac:dyDescent="0.2">
      <c r="A42" s="25">
        <v>31</v>
      </c>
      <c r="B42" s="26">
        <v>158</v>
      </c>
      <c r="C42" s="27" t="str">
        <f>IFERROR(VLOOKUP($B42,'[1]STARTOVKA SABZO '!$A:$D,2,FALSE),"")</f>
        <v>Březina</v>
      </c>
      <c r="D42" s="27" t="str">
        <f>IFERROR(VLOOKUP($B42,'[1]STARTOVKA SABZO '!$A:$D,3,FALSE),"")</f>
        <v>Tomáš</v>
      </c>
      <c r="E42" s="25">
        <f>IFERROR(VLOOKUP($B42,'[1]STARTOVKA SABZO '!$A:$D,4,FALSE),"")</f>
        <v>1970</v>
      </c>
      <c r="F42" s="25" t="str">
        <f t="shared" si="0"/>
        <v>do 59</v>
      </c>
      <c r="G42" s="27" t="s">
        <v>22</v>
      </c>
      <c r="H42" s="28">
        <v>1.7766203703703704E-2</v>
      </c>
      <c r="I42" s="29" t="str">
        <f>IF(ISNUMBER($E42), IF(AND($E42&gt;1900,YEAR($C$5)-$E42&lt;=$I$10),COUNT($I$11:$I41)+1,""),"")</f>
        <v/>
      </c>
      <c r="J42" s="29" t="str">
        <f>IF(ISNUMBER($E42), IF(AND($E42&gt;1900,YEAR($C$5)-$E42&gt;I$10,YEAR($C$5)-$E42&lt;=J$10),COUNT(J$11:J41)+1,""),"")</f>
        <v/>
      </c>
      <c r="K42" s="29" t="str">
        <f>IF(ISNUMBER($E42), IF(AND($E42&gt;1900,YEAR($C$5)-$E42&gt;J$10,YEAR($C$5)-$E42&lt;=K$10),COUNT(K$11:K41)+1,""),"")</f>
        <v/>
      </c>
      <c r="L42" s="29">
        <f>IF(ISNUMBER($E42), IF(AND($E42&gt;1900,YEAR($C$5)-$E42&gt;K$10,YEAR($C$5)-$E42&lt;=L$10),COUNT(L$11:L41)+1,""),"")</f>
        <v>7</v>
      </c>
      <c r="M42" s="29" t="str">
        <f>IF(ISNUMBER($E42), IF(AND($E42&gt;1900,YEAR($C$5)-$E42&gt;L$10,YEAR($C$5)-$E42&lt;=M$10),COUNT(M$11:M41)+1,""),"")</f>
        <v/>
      </c>
      <c r="N42" s="29" t="str">
        <f>IF(ISNUMBER($E42), IF(AND($E42&gt;1900,YEAR($C$5)-$E42&gt;M$10),COUNT(N$11:N41)+1,""),"")</f>
        <v/>
      </c>
      <c r="O42" s="30" t="s">
        <v>23</v>
      </c>
    </row>
    <row r="43" spans="1:15" x14ac:dyDescent="0.2">
      <c r="A43" s="25">
        <v>32</v>
      </c>
      <c r="B43" s="26">
        <v>106</v>
      </c>
      <c r="C43" s="27" t="str">
        <f>IFERROR(VLOOKUP($B43,'[1]STARTOVKA SABZO '!$A:$D,2,FALSE),"")</f>
        <v>Březina</v>
      </c>
      <c r="D43" s="27" t="str">
        <f>IFERROR(VLOOKUP($B43,'[1]STARTOVKA SABZO '!$A:$D,3,FALSE),"")</f>
        <v>Petr</v>
      </c>
      <c r="E43" s="25">
        <f>IFERROR(VLOOKUP($B43,'[1]STARTOVKA SABZO '!$A:$D,4,FALSE),"")</f>
        <v>1946</v>
      </c>
      <c r="F43" s="25" t="str">
        <f t="shared" si="0"/>
        <v>70 +</v>
      </c>
      <c r="G43" s="27" t="s">
        <v>22</v>
      </c>
      <c r="H43" s="28">
        <v>1.7777777777777778E-2</v>
      </c>
      <c r="I43" s="29" t="str">
        <f>IF(ISNUMBER($E43), IF(AND($E43&gt;1900,YEAR($C$5)-$E43&lt;=$I$10),COUNT($I$11:$I42)+1,""),"")</f>
        <v/>
      </c>
      <c r="J43" s="29" t="str">
        <f>IF(ISNUMBER($E43), IF(AND($E43&gt;1900,YEAR($C$5)-$E43&gt;I$10,YEAR($C$5)-$E43&lt;=J$10),COUNT(J$11:J42)+1,""),"")</f>
        <v/>
      </c>
      <c r="K43" s="29" t="str">
        <f>IF(ISNUMBER($E43), IF(AND($E43&gt;1900,YEAR($C$5)-$E43&gt;J$10,YEAR($C$5)-$E43&lt;=K$10),COUNT(K$11:K42)+1,""),"")</f>
        <v/>
      </c>
      <c r="L43" s="29" t="str">
        <f>IF(ISNUMBER($E43), IF(AND($E43&gt;1900,YEAR($C$5)-$E43&gt;K$10,YEAR($C$5)-$E43&lt;=L$10),COUNT(L$11:L42)+1,""),"")</f>
        <v/>
      </c>
      <c r="M43" s="29" t="str">
        <f>IF(ISNUMBER($E43), IF(AND($E43&gt;1900,YEAR($C$5)-$E43&gt;L$10,YEAR($C$5)-$E43&lt;=M$10),COUNT(M$11:M42)+1,""),"")</f>
        <v/>
      </c>
      <c r="N43" s="29">
        <f>IF(ISNUMBER($E43), IF(AND($E43&gt;1900,YEAR($C$5)-$E43&gt;M$10),COUNT(N$11:N42)+1,""),"")</f>
        <v>7</v>
      </c>
      <c r="O43" s="30" t="s">
        <v>23</v>
      </c>
    </row>
    <row r="44" spans="1:15" x14ac:dyDescent="0.2">
      <c r="A44" s="25">
        <v>33</v>
      </c>
      <c r="B44" s="26">
        <v>114</v>
      </c>
      <c r="C44" s="27" t="str">
        <f>IFERROR(VLOOKUP($B44,'[1]STARTOVKA SABZO '!$A:$D,2,FALSE),"")</f>
        <v>Dolejš</v>
      </c>
      <c r="D44" s="27" t="str">
        <f>IFERROR(VLOOKUP($B44,'[1]STARTOVKA SABZO '!$A:$D,3,FALSE),"")</f>
        <v>Radomír</v>
      </c>
      <c r="E44" s="25">
        <f>IFERROR(VLOOKUP($B44,'[1]STARTOVKA SABZO '!$A:$D,4,FALSE),"")</f>
        <v>1958</v>
      </c>
      <c r="F44" s="25" t="str">
        <f t="shared" si="0"/>
        <v>do 69</v>
      </c>
      <c r="G44" s="27" t="s">
        <v>22</v>
      </c>
      <c r="H44" s="28">
        <v>1.8194444444444444E-2</v>
      </c>
      <c r="I44" s="29" t="str">
        <f>IF(ISNUMBER($E44), IF(AND($E44&gt;1900,YEAR($C$5)-$E44&lt;=$I$10),COUNT($I$11:$I43)+1,""),"")</f>
        <v/>
      </c>
      <c r="J44" s="29" t="str">
        <f>IF(ISNUMBER($E44), IF(AND($E44&gt;1900,YEAR($C$5)-$E44&gt;I$10,YEAR($C$5)-$E44&lt;=J$10),COUNT(J$11:J43)+1,""),"")</f>
        <v/>
      </c>
      <c r="K44" s="29" t="str">
        <f>IF(ISNUMBER($E44), IF(AND($E44&gt;1900,YEAR($C$5)-$E44&gt;J$10,YEAR($C$5)-$E44&lt;=K$10),COUNT(K$11:K43)+1,""),"")</f>
        <v/>
      </c>
      <c r="L44" s="29" t="str">
        <f>IF(ISNUMBER($E44), IF(AND($E44&gt;1900,YEAR($C$5)-$E44&gt;K$10,YEAR($C$5)-$E44&lt;=L$10),COUNT(L$11:L43)+1,""),"")</f>
        <v/>
      </c>
      <c r="M44" s="29">
        <f>IF(ISNUMBER($E44), IF(AND($E44&gt;1900,YEAR($C$5)-$E44&gt;L$10,YEAR($C$5)-$E44&lt;=M$10),COUNT(M$11:M43)+1,""),"")</f>
        <v>10</v>
      </c>
      <c r="N44" s="29" t="str">
        <f>IF(ISNUMBER($E44), IF(AND($E44&gt;1900,YEAR($C$5)-$E44&gt;M$10),COUNT(N$11:N43)+1,""),"")</f>
        <v/>
      </c>
      <c r="O44" s="30" t="s">
        <v>23</v>
      </c>
    </row>
    <row r="45" spans="1:15" s="16" customFormat="1" ht="18.75" x14ac:dyDescent="0.3">
      <c r="A45" s="32" t="s">
        <v>38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 s="3" customFormat="1" ht="3" customHeight="1" x14ac:dyDescent="0.2">
      <c r="A46" s="2"/>
      <c r="B46" s="2"/>
      <c r="C46" s="2"/>
      <c r="D46" s="2"/>
      <c r="E46" s="2"/>
      <c r="F46" s="2"/>
      <c r="G46" s="2"/>
      <c r="H46" s="2"/>
      <c r="O46" s="4"/>
    </row>
    <row r="47" spans="1:15" ht="12.75" customHeight="1" x14ac:dyDescent="0.2">
      <c r="A47" s="17"/>
      <c r="B47" s="18" t="s">
        <v>5</v>
      </c>
      <c r="C47" s="17"/>
      <c r="D47" s="17"/>
      <c r="E47" s="19" t="s">
        <v>6</v>
      </c>
      <c r="F47" s="17"/>
      <c r="G47" s="17"/>
      <c r="H47" s="17"/>
      <c r="I47" s="20">
        <f t="shared" ref="I47:N47" si="1">I$10</f>
        <v>29</v>
      </c>
      <c r="J47" s="20">
        <f t="shared" si="1"/>
        <v>39</v>
      </c>
      <c r="K47" s="20">
        <f t="shared" si="1"/>
        <v>49</v>
      </c>
      <c r="L47" s="20">
        <f t="shared" si="1"/>
        <v>59</v>
      </c>
      <c r="M47" s="20">
        <f t="shared" si="1"/>
        <v>69</v>
      </c>
      <c r="N47" s="21">
        <f t="shared" si="1"/>
        <v>70</v>
      </c>
      <c r="O47" s="17"/>
    </row>
    <row r="48" spans="1:15" x14ac:dyDescent="0.2">
      <c r="A48" s="22" t="s">
        <v>7</v>
      </c>
      <c r="B48" s="23" t="s">
        <v>8</v>
      </c>
      <c r="C48" s="22" t="s">
        <v>9</v>
      </c>
      <c r="D48" s="22" t="s">
        <v>10</v>
      </c>
      <c r="E48" s="22" t="s">
        <v>11</v>
      </c>
      <c r="F48" s="22" t="s">
        <v>12</v>
      </c>
      <c r="G48" s="22" t="s">
        <v>13</v>
      </c>
      <c r="H48" s="22"/>
      <c r="I48" s="24" t="s">
        <v>15</v>
      </c>
      <c r="J48" s="24" t="s">
        <v>16</v>
      </c>
      <c r="K48" s="24" t="s">
        <v>17</v>
      </c>
      <c r="L48" s="24" t="s">
        <v>18</v>
      </c>
      <c r="M48" s="24" t="s">
        <v>19</v>
      </c>
      <c r="N48" s="24" t="s">
        <v>20</v>
      </c>
      <c r="O48" s="22" t="s">
        <v>21</v>
      </c>
    </row>
    <row r="49" spans="1:18" x14ac:dyDescent="0.2">
      <c r="A49" s="25">
        <v>1</v>
      </c>
      <c r="B49" s="26">
        <v>221</v>
      </c>
      <c r="C49" s="27" t="str">
        <f>IFERROR(VLOOKUP($B49,'[1]STARTOVKA SABZO '!$A:$D,2,FALSE),"")</f>
        <v>Mališová</v>
      </c>
      <c r="D49" s="27" t="str">
        <f>IFERROR(VLOOKUP($B49,'[1]STARTOVKA SABZO '!$A:$D,3,FALSE),"")</f>
        <v>Karla</v>
      </c>
      <c r="E49" s="25">
        <f>IFERROR(VLOOKUP($B49,'[1]STARTOVKA SABZO '!$A:$D,4,FALSE),"")</f>
        <v>1960</v>
      </c>
      <c r="F49" s="25" t="str">
        <f t="shared" ref="F49:F59" si="2">IF(AND(ISNUMBER($E49),$E49&gt;1900),IF(YEAR($C$5)-$E49&lt;=$I$10,"do "&amp;$I$10,IF(YEAR($C$5)-$E49&lt;=$J$10,"do "&amp;$J$10,IF(YEAR($C$5)-$E49&lt;=$K$10,"do "&amp;$K$10,IF(YEAR($C$5)-$E49&lt;=$L$10,"do "&amp;$L$10,IF(YEAR($C$5)-$E49&lt;=$M$10,"do "&amp;$M$10,$N$10&amp;" +"))))),"")</f>
        <v>do 69</v>
      </c>
      <c r="G49" s="27" t="s">
        <v>22</v>
      </c>
      <c r="H49" s="28">
        <v>1.1875E-2</v>
      </c>
      <c r="I49" s="29" t="str">
        <f>IF(ISNUMBER($E49), IF(AND($E49&gt;1900,YEAR($C$5)-$E49&lt;=$I$10),COUNT($I$48:$I48)+1,""),"")</f>
        <v/>
      </c>
      <c r="J49" s="29" t="str">
        <f>IF(ISNUMBER($E49), IF(AND($E49&gt;1900,YEAR($C$5)-$E49&gt;I$10,YEAR($C$5)-$E49&lt;=J$10),COUNT(J$48:J48)+1,""),"")</f>
        <v/>
      </c>
      <c r="K49" s="29" t="str">
        <f>IF(ISNUMBER($E49), IF(AND($E49&gt;1900,YEAR($C$5)-$E49&gt;J$10,YEAR($C$5)-$E49&lt;=K$10),COUNT(K$48:K48)+1,""),"")</f>
        <v/>
      </c>
      <c r="L49" s="29" t="str">
        <f>IF(ISNUMBER($E49), IF(AND($E49&gt;1900,YEAR($C$5)-$E49&gt;K$10,YEAR($C$5)-$E49&lt;=L$10),COUNT(L$48:L48)+1,""),"")</f>
        <v/>
      </c>
      <c r="M49" s="29">
        <f>IF(ISNUMBER($E49), IF(AND($E49&gt;1900,YEAR($C$5)-$E49&gt;L$10,YEAR($C$5)-$E49&lt;=M$10),COUNT(M$48:M48)+1,""),"")</f>
        <v>1</v>
      </c>
      <c r="N49" s="29" t="str">
        <f>IF(ISNUMBER($E49), IF(AND($E49&gt;1900,YEAR($C$5)-$E49&gt;M$10),COUNT(N$48:N48)+1,""),"")</f>
        <v/>
      </c>
      <c r="O49" s="30" t="s">
        <v>39</v>
      </c>
    </row>
    <row r="50" spans="1:18" x14ac:dyDescent="0.2">
      <c r="A50" s="25">
        <v>2</v>
      </c>
      <c r="B50" s="26">
        <v>213</v>
      </c>
      <c r="C50" s="27" t="str">
        <f>IFERROR(VLOOKUP($B50,'[1]STARTOVKA SABZO '!$A:$D,2,FALSE),"")</f>
        <v>Flieglová</v>
      </c>
      <c r="D50" s="27" t="str">
        <f>IFERROR(VLOOKUP($B50,'[1]STARTOVKA SABZO '!$A:$D,3,FALSE),"")</f>
        <v>Alena</v>
      </c>
      <c r="E50" s="25">
        <f>IFERROR(VLOOKUP($B50,'[1]STARTOVKA SABZO '!$A:$D,4,FALSE),"")</f>
        <v>1962</v>
      </c>
      <c r="F50" s="25" t="str">
        <f t="shared" si="2"/>
        <v>do 69</v>
      </c>
      <c r="G50" s="27" t="s">
        <v>22</v>
      </c>
      <c r="H50" s="28">
        <v>1.2002314814814815E-2</v>
      </c>
      <c r="I50" s="29" t="str">
        <f>IF(ISNUMBER($E50), IF(AND($E50&gt;1900,YEAR($C$5)-$E50&lt;=$I$10),COUNT($I$48:$I49)+1,""),"")</f>
        <v/>
      </c>
      <c r="J50" s="29" t="str">
        <f>IF(ISNUMBER($E50), IF(AND($E50&gt;1900,YEAR($C$5)-$E50&gt;I$10,YEAR($C$5)-$E50&lt;=J$10),COUNT(J$48:J49)+1,""),"")</f>
        <v/>
      </c>
      <c r="K50" s="29" t="str">
        <f>IF(ISNUMBER($E50), IF(AND($E50&gt;1900,YEAR($C$5)-$E50&gt;J$10,YEAR($C$5)-$E50&lt;=K$10),COUNT(K$48:K49)+1,""),"")</f>
        <v/>
      </c>
      <c r="L50" s="29" t="str">
        <f>IF(ISNUMBER($E50), IF(AND($E50&gt;1900,YEAR($C$5)-$E50&gt;K$10,YEAR($C$5)-$E50&lt;=L$10),COUNT(L$48:L49)+1,""),"")</f>
        <v/>
      </c>
      <c r="M50" s="29">
        <f>IF(ISNUMBER($E50), IF(AND($E50&gt;1900,YEAR($C$5)-$E50&gt;L$10,YEAR($C$5)-$E50&lt;=M$10),COUNT(M$48:M49)+1,""),"")</f>
        <v>2</v>
      </c>
      <c r="N50" s="29" t="str">
        <f>IF(ISNUMBER($E50), IF(AND($E50&gt;1900,YEAR($C$5)-$E50&gt;M$10),COUNT(N$48:N49)+1,""),"")</f>
        <v/>
      </c>
      <c r="O50" s="30" t="s">
        <v>39</v>
      </c>
    </row>
    <row r="51" spans="1:18" x14ac:dyDescent="0.2">
      <c r="A51" s="25">
        <v>3</v>
      </c>
      <c r="B51" s="26">
        <v>220</v>
      </c>
      <c r="C51" s="27" t="str">
        <f>IFERROR(VLOOKUP($B51,'[1]STARTOVKA SABZO '!$A:$D,2,FALSE),"")</f>
        <v>Trnková</v>
      </c>
      <c r="D51" s="27" t="str">
        <f>IFERROR(VLOOKUP($B51,'[1]STARTOVKA SABZO '!$A:$D,3,FALSE),"")</f>
        <v>Štěpánka</v>
      </c>
      <c r="E51" s="25">
        <f>IFERROR(VLOOKUP($B51,'[1]STARTOVKA SABZO '!$A:$D,4,FALSE),"")</f>
        <v>1973</v>
      </c>
      <c r="F51" s="25" t="str">
        <f t="shared" si="2"/>
        <v>do 59</v>
      </c>
      <c r="G51" s="27" t="s">
        <v>22</v>
      </c>
      <c r="H51" s="28">
        <v>1.2604166666666666E-2</v>
      </c>
      <c r="I51" s="29" t="str">
        <f>IF(ISNUMBER($E51), IF(AND($E51&gt;1900,YEAR($C$5)-$E51&lt;=$I$10),COUNT($I$48:$I50)+1,""),"")</f>
        <v/>
      </c>
      <c r="J51" s="29" t="str">
        <f>IF(ISNUMBER($E51), IF(AND($E51&gt;1900,YEAR($C$5)-$E51&gt;I$10,YEAR($C$5)-$E51&lt;=J$10),COUNT(J$48:J50)+1,""),"")</f>
        <v/>
      </c>
      <c r="K51" s="29" t="str">
        <f>IF(ISNUMBER($E51), IF(AND($E51&gt;1900,YEAR($C$5)-$E51&gt;J$10,YEAR($C$5)-$E51&lt;=K$10),COUNT(K$48:K50)+1,""),"")</f>
        <v/>
      </c>
      <c r="L51" s="29">
        <f>IF(ISNUMBER($E51), IF(AND($E51&gt;1900,YEAR($C$5)-$E51&gt;K$10,YEAR($C$5)-$E51&lt;=L$10),COUNT(L$48:L50)+1,""),"")</f>
        <v>1</v>
      </c>
      <c r="M51" s="29" t="str">
        <f>IF(ISNUMBER($E51), IF(AND($E51&gt;1900,YEAR($C$5)-$E51&gt;L$10,YEAR($C$5)-$E51&lt;=M$10),COUNT(M$48:M50)+1,""),"")</f>
        <v/>
      </c>
      <c r="N51" s="29" t="str">
        <f>IF(ISNUMBER($E51), IF(AND($E51&gt;1900,YEAR($C$5)-$E51&gt;M$10),COUNT(N$48:N50)+1,""),"")</f>
        <v/>
      </c>
      <c r="O51" s="30" t="s">
        <v>39</v>
      </c>
    </row>
    <row r="52" spans="1:18" x14ac:dyDescent="0.2">
      <c r="A52" s="25">
        <v>4</v>
      </c>
      <c r="B52" s="26">
        <v>1</v>
      </c>
      <c r="C52" s="27" t="s">
        <v>40</v>
      </c>
      <c r="D52" s="27" t="s">
        <v>41</v>
      </c>
      <c r="E52" s="25">
        <v>1988</v>
      </c>
      <c r="F52" s="25" t="str">
        <f t="shared" si="2"/>
        <v>do 39</v>
      </c>
      <c r="G52" s="27" t="s">
        <v>42</v>
      </c>
      <c r="H52" s="28">
        <v>1.3217592592592593E-2</v>
      </c>
      <c r="I52" s="29" t="str">
        <f>IF(ISNUMBER($E52), IF(AND($E52&gt;1900,YEAR($C$5)-$E52&lt;=$I$10),COUNT($I$48:$I51)+1,""),"")</f>
        <v/>
      </c>
      <c r="J52" s="29">
        <f>IF(ISNUMBER($E52), IF(AND($E52&gt;1900,YEAR($C$5)-$E52&gt;I$10,YEAR($C$5)-$E52&lt;=J$10),COUNT(J$48:J51)+1,""),"")</f>
        <v>1</v>
      </c>
      <c r="K52" s="29" t="str">
        <f>IF(ISNUMBER($E52), IF(AND($E52&gt;1900,YEAR($C$5)-$E52&gt;J$10,YEAR($C$5)-$E52&lt;=K$10),COUNT(K$48:K51)+1,""),"")</f>
        <v/>
      </c>
      <c r="L52" s="29" t="str">
        <f>IF(ISNUMBER($E52), IF(AND($E52&gt;1900,YEAR($C$5)-$E52&gt;K$10,YEAR($C$5)-$E52&lt;=L$10),COUNT(L$48:L51)+1,""),"")</f>
        <v/>
      </c>
      <c r="M52" s="29" t="str">
        <f>IF(ISNUMBER($E52), IF(AND($E52&gt;1900,YEAR($C$5)-$E52&gt;L$10,YEAR($C$5)-$E52&lt;=M$10),COUNT(M$48:M51)+1,""),"")</f>
        <v/>
      </c>
      <c r="N52" s="29" t="str">
        <f>IF(ISNUMBER($E52), IF(AND($E52&gt;1900,YEAR($C$5)-$E52&gt;M$10),COUNT(N$48:N51)+1,""),"")</f>
        <v/>
      </c>
      <c r="O52" s="30" t="s">
        <v>39</v>
      </c>
    </row>
    <row r="53" spans="1:18" x14ac:dyDescent="0.2">
      <c r="A53" s="25">
        <v>5</v>
      </c>
      <c r="B53" s="26">
        <v>207</v>
      </c>
      <c r="C53" s="27" t="str">
        <f>IFERROR(VLOOKUP($B53,'[1]STARTOVKA SABZO '!$A:$D,2,FALSE),"")</f>
        <v>Pucholtová</v>
      </c>
      <c r="D53" s="27" t="str">
        <f>IFERROR(VLOOKUP($B53,'[1]STARTOVKA SABZO '!$A:$D,3,FALSE),"")</f>
        <v>Zdeňka</v>
      </c>
      <c r="E53" s="25">
        <f>IFERROR(VLOOKUP($B53,'[1]STARTOVKA SABZO '!$A:$D,4,FALSE),"")</f>
        <v>1959</v>
      </c>
      <c r="F53" s="25" t="str">
        <f t="shared" si="2"/>
        <v>do 69</v>
      </c>
      <c r="G53" s="27" t="s">
        <v>22</v>
      </c>
      <c r="H53" s="28">
        <v>1.337962962962963E-2</v>
      </c>
      <c r="I53" s="29" t="str">
        <f>IF(ISNUMBER($E53), IF(AND($E53&gt;1900,YEAR($C$5)-$E53&lt;=$I$10),COUNT($I$48:$I52)+1,""),"")</f>
        <v/>
      </c>
      <c r="J53" s="29" t="str">
        <f>IF(ISNUMBER($E53), IF(AND($E53&gt;1900,YEAR($C$5)-$E53&gt;I$10,YEAR($C$5)-$E53&lt;=J$10),COUNT(J$48:J52)+1,""),"")</f>
        <v/>
      </c>
      <c r="K53" s="29" t="str">
        <f>IF(ISNUMBER($E53), IF(AND($E53&gt;1900,YEAR($C$5)-$E53&gt;J$10,YEAR($C$5)-$E53&lt;=K$10),COUNT(K$48:K52)+1,""),"")</f>
        <v/>
      </c>
      <c r="L53" s="29" t="str">
        <f>IF(ISNUMBER($E53), IF(AND($E53&gt;1900,YEAR($C$5)-$E53&gt;K$10,YEAR($C$5)-$E53&lt;=L$10),COUNT(L$48:L52)+1,""),"")</f>
        <v/>
      </c>
      <c r="M53" s="29">
        <f>IF(ISNUMBER($E53), IF(AND($E53&gt;1900,YEAR($C$5)-$E53&gt;L$10,YEAR($C$5)-$E53&lt;=M$10),COUNT(M$48:M52)+1,""),"")</f>
        <v>3</v>
      </c>
      <c r="N53" s="29" t="str">
        <f>IF(ISNUMBER($E53), IF(AND($E53&gt;1900,YEAR($C$5)-$E53&gt;M$10),COUNT(N$48:N52)+1,""),"")</f>
        <v/>
      </c>
      <c r="O53" s="30" t="s">
        <v>39</v>
      </c>
    </row>
    <row r="54" spans="1:18" x14ac:dyDescent="0.2">
      <c r="A54" s="25">
        <v>6</v>
      </c>
      <c r="B54" s="26">
        <v>215</v>
      </c>
      <c r="C54" s="27" t="str">
        <f>IFERROR(VLOOKUP($B54,'[1]STARTOVKA SABZO '!$A:$D,2,FALSE),"")</f>
        <v>Dolejšová</v>
      </c>
      <c r="D54" s="27" t="str">
        <f>IFERROR(VLOOKUP($B54,'[1]STARTOVKA SABZO '!$A:$D,3,FALSE),"")</f>
        <v>Jitka</v>
      </c>
      <c r="E54" s="25">
        <f>IFERROR(VLOOKUP($B54,'[1]STARTOVKA SABZO '!$A:$D,4,FALSE),"")</f>
        <v>1960</v>
      </c>
      <c r="F54" s="25" t="str">
        <f t="shared" si="2"/>
        <v>do 69</v>
      </c>
      <c r="G54" s="27" t="s">
        <v>22</v>
      </c>
      <c r="H54" s="28">
        <v>1.4074074074074074E-2</v>
      </c>
      <c r="I54" s="29" t="str">
        <f>IF(ISNUMBER($E54), IF(AND($E54&gt;1900,YEAR($C$5)-$E54&lt;=$I$10),COUNT($I$48:$I53)+1,""),"")</f>
        <v/>
      </c>
      <c r="J54" s="29" t="str">
        <f>IF(ISNUMBER($E54), IF(AND($E54&gt;1900,YEAR($C$5)-$E54&gt;I$10,YEAR($C$5)-$E54&lt;=J$10),COUNT(J$48:J53)+1,""),"")</f>
        <v/>
      </c>
      <c r="K54" s="29" t="str">
        <f>IF(ISNUMBER($E54), IF(AND($E54&gt;1900,YEAR($C$5)-$E54&gt;J$10,YEAR($C$5)-$E54&lt;=K$10),COUNT(K$48:K53)+1,""),"")</f>
        <v/>
      </c>
      <c r="L54" s="29" t="str">
        <f>IF(ISNUMBER($E54), IF(AND($E54&gt;1900,YEAR($C$5)-$E54&gt;K$10,YEAR($C$5)-$E54&lt;=L$10),COUNT(L$48:L53)+1,""),"")</f>
        <v/>
      </c>
      <c r="M54" s="29">
        <f>IF(ISNUMBER($E54), IF(AND($E54&gt;1900,YEAR($C$5)-$E54&gt;L$10,YEAR($C$5)-$E54&lt;=M$10),COUNT(M$48:M53)+1,""),"")</f>
        <v>4</v>
      </c>
      <c r="N54" s="29" t="str">
        <f>IF(ISNUMBER($E54), IF(AND($E54&gt;1900,YEAR($C$5)-$E54&gt;M$10),COUNT(N$48:N53)+1,""),"")</f>
        <v/>
      </c>
      <c r="O54" s="30" t="s">
        <v>39</v>
      </c>
    </row>
    <row r="55" spans="1:18" x14ac:dyDescent="0.2">
      <c r="A55" s="25">
        <v>7</v>
      </c>
      <c r="B55" s="26">
        <v>205</v>
      </c>
      <c r="C55" s="27" t="str">
        <f>IFERROR(VLOOKUP($B55,'[1]STARTOVKA SABZO '!$A:$D,2,FALSE),"")</f>
        <v>Norková</v>
      </c>
      <c r="D55" s="27" t="str">
        <f>IFERROR(VLOOKUP($B55,'[1]STARTOVKA SABZO '!$A:$D,3,FALSE),"")</f>
        <v>Zdena</v>
      </c>
      <c r="E55" s="25">
        <f>IFERROR(VLOOKUP($B55,'[1]STARTOVKA SABZO '!$A:$D,4,FALSE),"")</f>
        <v>1952</v>
      </c>
      <c r="F55" s="25" t="str">
        <f t="shared" si="2"/>
        <v>70 +</v>
      </c>
      <c r="G55" s="27" t="s">
        <v>22</v>
      </c>
      <c r="H55" s="28">
        <v>1.5219907407407408E-2</v>
      </c>
      <c r="I55" s="29" t="str">
        <f>IF(ISNUMBER($E55), IF(AND($E55&gt;1900,YEAR($C$5)-$E55&lt;=$I$10),COUNT($I$48:$I54)+1,""),"")</f>
        <v/>
      </c>
      <c r="J55" s="29" t="str">
        <f>IF(ISNUMBER($E55), IF(AND($E55&gt;1900,YEAR($C$5)-$E55&gt;I$10,YEAR($C$5)-$E55&lt;=J$10),COUNT(J$48:J54)+1,""),"")</f>
        <v/>
      </c>
      <c r="K55" s="29" t="str">
        <f>IF(ISNUMBER($E55), IF(AND($E55&gt;1900,YEAR($C$5)-$E55&gt;J$10,YEAR($C$5)-$E55&lt;=K$10),COUNT(K$48:K54)+1,""),"")</f>
        <v/>
      </c>
      <c r="L55" s="29" t="str">
        <f>IF(ISNUMBER($E55), IF(AND($E55&gt;1900,YEAR($C$5)-$E55&gt;K$10,YEAR($C$5)-$E55&lt;=L$10),COUNT(L$48:L54)+1,""),"")</f>
        <v/>
      </c>
      <c r="M55" s="29" t="str">
        <f>IF(ISNUMBER($E55), IF(AND($E55&gt;1900,YEAR($C$5)-$E55&gt;L$10,YEAR($C$5)-$E55&lt;=M$10),COUNT(M$48:M54)+1,""),"")</f>
        <v/>
      </c>
      <c r="N55" s="29">
        <f>IF(ISNUMBER($E55), IF(AND($E55&gt;1900,YEAR($C$5)-$E55&gt;M$10),COUNT(N$48:N54)+1,""),"")</f>
        <v>1</v>
      </c>
      <c r="O55" s="30" t="s">
        <v>39</v>
      </c>
      <c r="R55" s="13" t="s">
        <v>24</v>
      </c>
    </row>
    <row r="56" spans="1:18" x14ac:dyDescent="0.2">
      <c r="A56" s="25">
        <v>8</v>
      </c>
      <c r="B56" s="26">
        <v>222</v>
      </c>
      <c r="C56" s="27" t="str">
        <f>IFERROR(VLOOKUP($B56,'[1]STARTOVKA SABZO '!$A:$D,2,FALSE),"")</f>
        <v>Ročňáková</v>
      </c>
      <c r="D56" s="27" t="str">
        <f>IFERROR(VLOOKUP($B56,'[1]STARTOVKA SABZO '!$A:$D,3,FALSE),"")</f>
        <v>Miloslava</v>
      </c>
      <c r="E56" s="25">
        <f>IFERROR(VLOOKUP($B56,'[1]STARTOVKA SABZO '!$A:$D,4,FALSE),"")</f>
        <v>1945</v>
      </c>
      <c r="F56" s="25" t="str">
        <f t="shared" si="2"/>
        <v>70 +</v>
      </c>
      <c r="G56" s="27" t="s">
        <v>22</v>
      </c>
      <c r="H56" s="28">
        <v>1.5821759259259258E-2</v>
      </c>
      <c r="I56" s="29" t="str">
        <f>IF(ISNUMBER($E56), IF(AND($E56&gt;1900,YEAR($C$5)-$E56&lt;=$I$10),COUNT($I$48:$I55)+1,""),"")</f>
        <v/>
      </c>
      <c r="J56" s="29" t="str">
        <f>IF(ISNUMBER($E56), IF(AND($E56&gt;1900,YEAR($C$5)-$E56&gt;I$10,YEAR($C$5)-$E56&lt;=J$10),COUNT(J$48:J55)+1,""),"")</f>
        <v/>
      </c>
      <c r="K56" s="29" t="str">
        <f>IF(ISNUMBER($E56), IF(AND($E56&gt;1900,YEAR($C$5)-$E56&gt;J$10,YEAR($C$5)-$E56&lt;=K$10),COUNT(K$48:K55)+1,""),"")</f>
        <v/>
      </c>
      <c r="L56" s="29" t="str">
        <f>IF(ISNUMBER($E56), IF(AND($E56&gt;1900,YEAR($C$5)-$E56&gt;K$10,YEAR($C$5)-$E56&lt;=L$10),COUNT(L$48:L55)+1,""),"")</f>
        <v/>
      </c>
      <c r="M56" s="29" t="str">
        <f>IF(ISNUMBER($E56), IF(AND($E56&gt;1900,YEAR($C$5)-$E56&gt;L$10,YEAR($C$5)-$E56&lt;=M$10),COUNT(M$48:M55)+1,""),"")</f>
        <v/>
      </c>
      <c r="N56" s="29">
        <f>IF(ISNUMBER($E56), IF(AND($E56&gt;1900,YEAR($C$5)-$E56&gt;M$10),COUNT(N$48:N55)+1,""),"")</f>
        <v>2</v>
      </c>
      <c r="O56" s="30" t="s">
        <v>39</v>
      </c>
    </row>
    <row r="57" spans="1:18" x14ac:dyDescent="0.2">
      <c r="A57" s="25">
        <v>9</v>
      </c>
      <c r="B57" s="26">
        <v>203</v>
      </c>
      <c r="C57" s="27" t="str">
        <f>IFERROR(VLOOKUP($B57,'[1]STARTOVKA SABZO '!$A:$D,2,FALSE),"")</f>
        <v>Chlupatá</v>
      </c>
      <c r="D57" s="27" t="str">
        <f>IFERROR(VLOOKUP($B57,'[1]STARTOVKA SABZO '!$A:$D,3,FALSE),"")</f>
        <v>Jana</v>
      </c>
      <c r="E57" s="25">
        <f>IFERROR(VLOOKUP($B57,'[1]STARTOVKA SABZO '!$A:$D,4,FALSE),"")</f>
        <v>1950</v>
      </c>
      <c r="F57" s="25" t="str">
        <f t="shared" si="2"/>
        <v>70 +</v>
      </c>
      <c r="G57" s="27" t="s">
        <v>22</v>
      </c>
      <c r="H57" s="28">
        <v>1.6261574074074074E-2</v>
      </c>
      <c r="I57" s="29" t="str">
        <f>IF(ISNUMBER($E57), IF(AND($E57&gt;1900,YEAR($C$5)-$E57&lt;=$I$10),COUNT($I$48:$I56)+1,""),"")</f>
        <v/>
      </c>
      <c r="J57" s="29" t="str">
        <f>IF(ISNUMBER($E57), IF(AND($E57&gt;1900,YEAR($C$5)-$E57&gt;I$10,YEAR($C$5)-$E57&lt;=J$10),COUNT(J$48:J56)+1,""),"")</f>
        <v/>
      </c>
      <c r="K57" s="29" t="str">
        <f>IF(ISNUMBER($E57), IF(AND($E57&gt;1900,YEAR($C$5)-$E57&gt;J$10,YEAR($C$5)-$E57&lt;=K$10),COUNT(K$48:K56)+1,""),"")</f>
        <v/>
      </c>
      <c r="L57" s="29" t="str">
        <f>IF(ISNUMBER($E57), IF(AND($E57&gt;1900,YEAR($C$5)-$E57&gt;K$10,YEAR($C$5)-$E57&lt;=L$10),COUNT(L$48:L56)+1,""),"")</f>
        <v/>
      </c>
      <c r="M57" s="29" t="str">
        <f>IF(ISNUMBER($E57), IF(AND($E57&gt;1900,YEAR($C$5)-$E57&gt;L$10,YEAR($C$5)-$E57&lt;=M$10),COUNT(M$48:M56)+1,""),"")</f>
        <v/>
      </c>
      <c r="N57" s="29">
        <f>IF(ISNUMBER($E57), IF(AND($E57&gt;1900,YEAR($C$5)-$E57&gt;M$10),COUNT(N$48:N56)+1,""),"")</f>
        <v>3</v>
      </c>
      <c r="O57" s="30" t="s">
        <v>39</v>
      </c>
    </row>
    <row r="58" spans="1:18" x14ac:dyDescent="0.2">
      <c r="A58" s="25">
        <v>10</v>
      </c>
      <c r="B58" s="26">
        <v>227</v>
      </c>
      <c r="C58" s="27" t="str">
        <f>IFERROR(VLOOKUP($B58,'[1]STARTOVKA SABZO '!$A:$D,2,FALSE),"")</f>
        <v>Šimerová</v>
      </c>
      <c r="D58" s="27" t="str">
        <f>IFERROR(VLOOKUP($B58,'[1]STARTOVKA SABZO '!$A:$D,3,FALSE),"")</f>
        <v>Alice</v>
      </c>
      <c r="E58" s="25">
        <f>IFERROR(VLOOKUP($B58,'[1]STARTOVKA SABZO '!$A:$D,4,FALSE),"")</f>
        <v>1971</v>
      </c>
      <c r="F58" s="25" t="str">
        <f t="shared" si="2"/>
        <v>do 59</v>
      </c>
      <c r="G58" s="27" t="s">
        <v>22</v>
      </c>
      <c r="H58" s="28">
        <v>1.6782407407407409E-2</v>
      </c>
      <c r="I58" s="29" t="str">
        <f>IF(ISNUMBER($E58), IF(AND($E58&gt;1900,YEAR($C$5)-$E58&lt;=$I$10),COUNT($I$48:$I57)+1,""),"")</f>
        <v/>
      </c>
      <c r="J58" s="29" t="str">
        <f>IF(ISNUMBER($E58), IF(AND($E58&gt;1900,YEAR($C$5)-$E58&gt;I$10,YEAR($C$5)-$E58&lt;=J$10),COUNT(J$48:J57)+1,""),"")</f>
        <v/>
      </c>
      <c r="K58" s="29" t="str">
        <f>IF(ISNUMBER($E58), IF(AND($E58&gt;1900,YEAR($C$5)-$E58&gt;J$10,YEAR($C$5)-$E58&lt;=K$10),COUNT(K$48:K57)+1,""),"")</f>
        <v/>
      </c>
      <c r="L58" s="29">
        <f>IF(ISNUMBER($E58), IF(AND($E58&gt;1900,YEAR($C$5)-$E58&gt;K$10,YEAR($C$5)-$E58&lt;=L$10),COUNT(L$48:L57)+1,""),"")</f>
        <v>2</v>
      </c>
      <c r="M58" s="29" t="str">
        <f>IF(ISNUMBER($E58), IF(AND($E58&gt;1900,YEAR($C$5)-$E58&gt;L$10,YEAR($C$5)-$E58&lt;=M$10),COUNT(M$48:M57)+1,""),"")</f>
        <v/>
      </c>
      <c r="N58" s="29" t="str">
        <f>IF(ISNUMBER($E58), IF(AND($E58&gt;1900,YEAR($C$5)-$E58&gt;M$10),COUNT(N$48:N57)+1,""),"")</f>
        <v/>
      </c>
      <c r="O58" s="30" t="s">
        <v>39</v>
      </c>
    </row>
    <row r="59" spans="1:18" x14ac:dyDescent="0.2">
      <c r="A59" s="25">
        <v>11</v>
      </c>
      <c r="B59" s="26">
        <v>214</v>
      </c>
      <c r="C59" s="27" t="str">
        <f>IFERROR(VLOOKUP($B59,'[1]STARTOVKA SABZO '!$A:$D,2,FALSE),"")</f>
        <v>Požgayová</v>
      </c>
      <c r="D59" s="27" t="str">
        <f>IFERROR(VLOOKUP($B59,'[1]STARTOVKA SABZO '!$A:$D,3,FALSE),"")</f>
        <v>Jana</v>
      </c>
      <c r="E59" s="25">
        <f>IFERROR(VLOOKUP($B59,'[1]STARTOVKA SABZO '!$A:$D,4,FALSE),"")</f>
        <v>1955</v>
      </c>
      <c r="F59" s="25" t="str">
        <f t="shared" si="2"/>
        <v>do 69</v>
      </c>
      <c r="G59" s="27" t="s">
        <v>22</v>
      </c>
      <c r="H59" s="28">
        <v>2.1874999999999999E-2</v>
      </c>
      <c r="I59" s="29" t="str">
        <f>IF(ISNUMBER($E59), IF(AND($E59&gt;1900,YEAR($C$5)-$E59&lt;=$I$10),COUNT($I$48:$I58)+1,""),"")</f>
        <v/>
      </c>
      <c r="J59" s="29" t="str">
        <f>IF(ISNUMBER($E59), IF(AND($E59&gt;1900,YEAR($C$5)-$E59&gt;I$10,YEAR($C$5)-$E59&lt;=J$10),COUNT(J$48:J58)+1,""),"")</f>
        <v/>
      </c>
      <c r="K59" s="29" t="str">
        <f>IF(ISNUMBER($E59), IF(AND($E59&gt;1900,YEAR($C$5)-$E59&gt;J$10,YEAR($C$5)-$E59&lt;=K$10),COUNT(K$48:K58)+1,""),"")</f>
        <v/>
      </c>
      <c r="L59" s="29" t="str">
        <f>IF(ISNUMBER($E59), IF(AND($E59&gt;1900,YEAR($C$5)-$E59&gt;K$10,YEAR($C$5)-$E59&lt;=L$10),COUNT(L$48:L58)+1,""),"")</f>
        <v/>
      </c>
      <c r="M59" s="29">
        <f>IF(ISNUMBER($E59), IF(AND($E59&gt;1900,YEAR($C$5)-$E59&gt;L$10,YEAR($C$5)-$E59&lt;=M$10),COUNT(M$48:M58)+1,""),"")</f>
        <v>5</v>
      </c>
      <c r="N59" s="29" t="str">
        <f>IF(ISNUMBER($E59), IF(AND($E59&gt;1900,YEAR($C$5)-$E59&gt;M$10),COUNT(N$48:N58)+1,""),"")</f>
        <v/>
      </c>
      <c r="O59" s="30" t="s">
        <v>39</v>
      </c>
    </row>
  </sheetData>
  <sheetProtection deleteRows="0"/>
  <mergeCells count="7">
    <mergeCell ref="A45:O45"/>
    <mergeCell ref="A1:O1"/>
    <mergeCell ref="A3:O3"/>
    <mergeCell ref="C5:D5"/>
    <mergeCell ref="I5:N5"/>
    <mergeCell ref="A6:G6"/>
    <mergeCell ref="A8:O8"/>
  </mergeCells>
  <dataValidations count="2">
    <dataValidation type="date" allowBlank="1" showInputMessage="1" showErrorMessage="1" error="Vždy zadejte datum ve formátu: den.měsíc.rok_x000a_Např: 3.4.2023" sqref="C5:D5">
      <formula1>44927</formula1>
      <formula2>72686</formula2>
    </dataValidation>
    <dataValidation type="time" allowBlank="1" showInputMessage="1" showErrorMessage="1" error="Čas zadejte ve formátu: H:MM:SS_x000a__x000a_Např: 0:18:24_x000a_(Maximální čas je 3:00:00)" sqref="H2:H1048576">
      <formula1>0</formula1>
      <formula2>0.125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6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Kuriš</dc:creator>
  <cp:lastModifiedBy>Radek Kuriš</cp:lastModifiedBy>
  <dcterms:created xsi:type="dcterms:W3CDTF">2024-06-19T06:29:35Z</dcterms:created>
  <dcterms:modified xsi:type="dcterms:W3CDTF">2024-06-19T06:51:43Z</dcterms:modified>
</cp:coreProperties>
</file>