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 W XP\BĚH\behy sabzo\hala\"/>
    </mc:Choice>
  </mc:AlternateContent>
  <xr:revisionPtr revIDLastSave="0" documentId="13_ncr:1_{569EFD9A-011E-4B76-91DE-E0B649820BF2}" xr6:coauthVersionLast="47" xr6:coauthVersionMax="47" xr10:uidLastSave="{00000000-0000-0000-0000-000000000000}"/>
  <bookViews>
    <workbookView xWindow="-108" yWindow="-108" windowWidth="23256" windowHeight="12576" xr2:uid="{78156E7C-BC12-45E4-AC99-BEDEA115C911}"/>
  </bookViews>
  <sheets>
    <sheet name="1000 m celkově" sheetId="6" r:id="rId1"/>
    <sheet name="1000 m dle běhů" sheetId="4" r:id="rId2"/>
  </sheets>
  <definedNames>
    <definedName name="_xlnm._FilterDatabase" localSheetId="0" hidden="1">'1000 m celkově'!$A$60:$Q$79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6" l="1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M12" i="6"/>
  <c r="N12" i="6"/>
  <c r="O12" i="6"/>
  <c r="P12" i="6"/>
  <c r="Q12" i="6"/>
  <c r="M13" i="6"/>
  <c r="O13" i="6"/>
  <c r="P13" i="6"/>
  <c r="Q13" i="6"/>
  <c r="M14" i="6"/>
  <c r="N14" i="6"/>
  <c r="O14" i="6"/>
  <c r="P14" i="6"/>
  <c r="Q14" i="6"/>
  <c r="M15" i="6"/>
  <c r="O15" i="6"/>
  <c r="P15" i="6"/>
  <c r="Q15" i="6"/>
  <c r="M16" i="6"/>
  <c r="O16" i="6"/>
  <c r="P16" i="6"/>
  <c r="Q16" i="6"/>
  <c r="M17" i="6"/>
  <c r="N17" i="6"/>
  <c r="P17" i="6"/>
  <c r="Q17" i="6"/>
  <c r="N18" i="6"/>
  <c r="O18" i="6"/>
  <c r="P18" i="6"/>
  <c r="Q18" i="6"/>
  <c r="M19" i="6"/>
  <c r="O19" i="6"/>
  <c r="P19" i="6"/>
  <c r="Q19" i="6"/>
  <c r="M20" i="6"/>
  <c r="O20" i="6"/>
  <c r="P20" i="6"/>
  <c r="Q20" i="6"/>
  <c r="M21" i="6"/>
  <c r="O21" i="6"/>
  <c r="P21" i="6"/>
  <c r="Q21" i="6"/>
  <c r="M22" i="6"/>
  <c r="O22" i="6"/>
  <c r="P22" i="6"/>
  <c r="Q22" i="6"/>
  <c r="M23" i="6"/>
  <c r="O23" i="6"/>
  <c r="P23" i="6"/>
  <c r="Q23" i="6"/>
  <c r="M24" i="6"/>
  <c r="N24" i="6"/>
  <c r="O24" i="6"/>
  <c r="P24" i="6"/>
  <c r="Q24" i="6"/>
  <c r="M25" i="6"/>
  <c r="N25" i="6"/>
  <c r="P25" i="6"/>
  <c r="Q25" i="6"/>
  <c r="M26" i="6"/>
  <c r="N26" i="6"/>
  <c r="O26" i="6"/>
  <c r="Q26" i="6"/>
  <c r="M27" i="6"/>
  <c r="N27" i="6"/>
  <c r="P27" i="6"/>
  <c r="Q27" i="6"/>
  <c r="N28" i="6"/>
  <c r="O28" i="6"/>
  <c r="P28" i="6"/>
  <c r="Q28" i="6"/>
  <c r="M29" i="6"/>
  <c r="N29" i="6"/>
  <c r="P29" i="6"/>
  <c r="Q29" i="6"/>
  <c r="M30" i="6"/>
  <c r="O30" i="6"/>
  <c r="P30" i="6"/>
  <c r="Q30" i="6"/>
  <c r="M31" i="6"/>
  <c r="N31" i="6"/>
  <c r="O31" i="6"/>
  <c r="Q31" i="6"/>
  <c r="M32" i="6"/>
  <c r="N32" i="6"/>
  <c r="P32" i="6"/>
  <c r="Q32" i="6"/>
  <c r="M33" i="6"/>
  <c r="N33" i="6"/>
  <c r="O33" i="6"/>
  <c r="P33" i="6"/>
  <c r="Q33" i="6"/>
  <c r="M34" i="6"/>
  <c r="N34" i="6"/>
  <c r="O34" i="6"/>
  <c r="P34" i="6"/>
  <c r="Q34" i="6"/>
  <c r="M35" i="6"/>
  <c r="N35" i="6"/>
  <c r="P35" i="6"/>
  <c r="Q35" i="6"/>
  <c r="M36" i="6"/>
  <c r="N36" i="6"/>
  <c r="O36" i="6"/>
  <c r="P36" i="6"/>
  <c r="M37" i="6"/>
  <c r="N37" i="6"/>
  <c r="O37" i="6"/>
  <c r="Q37" i="6"/>
  <c r="M38" i="6"/>
  <c r="N38" i="6"/>
  <c r="P38" i="6"/>
  <c r="Q38" i="6"/>
  <c r="M39" i="6"/>
  <c r="N39" i="6"/>
  <c r="O39" i="6"/>
  <c r="Q39" i="6"/>
  <c r="M40" i="6"/>
  <c r="N40" i="6"/>
  <c r="O40" i="6"/>
  <c r="P40" i="6"/>
  <c r="Q40" i="6"/>
  <c r="M41" i="6"/>
  <c r="N41" i="6"/>
  <c r="O41" i="6"/>
  <c r="P41" i="6"/>
  <c r="Q41" i="6"/>
  <c r="N42" i="6"/>
  <c r="O42" i="6"/>
  <c r="P42" i="6"/>
  <c r="Q42" i="6"/>
  <c r="M43" i="6"/>
  <c r="N43" i="6"/>
  <c r="O43" i="6"/>
  <c r="Q43" i="6"/>
  <c r="M44" i="6"/>
  <c r="N44" i="6"/>
  <c r="O44" i="6"/>
  <c r="P44" i="6"/>
  <c r="Q44" i="6"/>
  <c r="M45" i="6"/>
  <c r="N45" i="6"/>
  <c r="O45" i="6"/>
  <c r="Q45" i="6"/>
  <c r="M46" i="6"/>
  <c r="N46" i="6"/>
  <c r="O46" i="6"/>
  <c r="P46" i="6"/>
  <c r="M47" i="6"/>
  <c r="N47" i="6"/>
  <c r="O47" i="6"/>
  <c r="P47" i="6"/>
  <c r="M48" i="6"/>
  <c r="N48" i="6"/>
  <c r="O48" i="6"/>
  <c r="Q48" i="6"/>
  <c r="M49" i="6"/>
  <c r="N49" i="6"/>
  <c r="P49" i="6"/>
  <c r="Q49" i="6"/>
  <c r="M50" i="6"/>
  <c r="N50" i="6"/>
  <c r="O50" i="6"/>
  <c r="Q50" i="6"/>
  <c r="M51" i="6"/>
  <c r="N51" i="6"/>
  <c r="O51" i="6"/>
  <c r="Q51" i="6"/>
  <c r="M52" i="6"/>
  <c r="N52" i="6"/>
  <c r="O52" i="6"/>
  <c r="P52" i="6"/>
  <c r="M53" i="6"/>
  <c r="N53" i="6"/>
  <c r="O53" i="6"/>
  <c r="Q53" i="6"/>
  <c r="M54" i="6"/>
  <c r="N54" i="6"/>
  <c r="O54" i="6"/>
  <c r="Q54" i="6"/>
  <c r="L13" i="6"/>
  <c r="L15" i="6"/>
  <c r="L16" i="6"/>
  <c r="L17" i="6"/>
  <c r="L18" i="6"/>
  <c r="L19" i="6"/>
  <c r="L20" i="6"/>
  <c r="L21" i="6"/>
  <c r="L22" i="6"/>
  <c r="L23" i="6"/>
  <c r="L25" i="6"/>
  <c r="L26" i="6"/>
  <c r="L27" i="6"/>
  <c r="L28" i="6"/>
  <c r="L29" i="6"/>
  <c r="L30" i="6"/>
  <c r="L31" i="6"/>
  <c r="L32" i="6"/>
  <c r="L35" i="6"/>
  <c r="L36" i="6"/>
  <c r="L37" i="6"/>
  <c r="L38" i="6"/>
  <c r="L39" i="6"/>
  <c r="L42" i="6"/>
  <c r="L43" i="6"/>
  <c r="L45" i="6"/>
  <c r="L46" i="6"/>
  <c r="L47" i="6"/>
  <c r="L48" i="6"/>
  <c r="L49" i="6"/>
  <c r="L50" i="6"/>
  <c r="L51" i="6"/>
  <c r="L52" i="6"/>
  <c r="L53" i="6"/>
  <c r="L54" i="6"/>
  <c r="L55" i="6"/>
  <c r="L56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Q79" i="6"/>
  <c r="P79" i="6"/>
  <c r="O79" i="6"/>
  <c r="N79" i="6"/>
  <c r="L79" i="6"/>
  <c r="P78" i="6"/>
  <c r="O78" i="6"/>
  <c r="N78" i="6"/>
  <c r="M78" i="6"/>
  <c r="L78" i="6"/>
  <c r="P77" i="6"/>
  <c r="O77" i="6"/>
  <c r="N77" i="6"/>
  <c r="M77" i="6"/>
  <c r="L77" i="6"/>
  <c r="Q76" i="6"/>
  <c r="P76" i="6"/>
  <c r="N76" i="6"/>
  <c r="M76" i="6"/>
  <c r="L76" i="6"/>
  <c r="P75" i="6"/>
  <c r="O75" i="6"/>
  <c r="N75" i="6"/>
  <c r="M75" i="6"/>
  <c r="L75" i="6"/>
  <c r="Q74" i="6"/>
  <c r="O74" i="6"/>
  <c r="N74" i="6"/>
  <c r="M74" i="6"/>
  <c r="L74" i="6"/>
  <c r="Q73" i="6"/>
  <c r="O73" i="6"/>
  <c r="N73" i="6"/>
  <c r="M73" i="6"/>
  <c r="L73" i="6"/>
  <c r="Q72" i="6"/>
  <c r="O72" i="6"/>
  <c r="N72" i="6"/>
  <c r="M72" i="6"/>
  <c r="L72" i="6"/>
  <c r="Q71" i="6"/>
  <c r="O71" i="6"/>
  <c r="N71" i="6"/>
  <c r="M71" i="6"/>
  <c r="L71" i="6"/>
  <c r="Q70" i="6"/>
  <c r="P70" i="6"/>
  <c r="O70" i="6"/>
  <c r="N70" i="6"/>
  <c r="L70" i="6"/>
  <c r="Q69" i="6"/>
  <c r="P69" i="6"/>
  <c r="O69" i="6"/>
  <c r="N69" i="6"/>
  <c r="M69" i="6"/>
  <c r="Q68" i="6"/>
  <c r="P68" i="6"/>
  <c r="O68" i="6"/>
  <c r="N68" i="6"/>
  <c r="M68" i="6"/>
  <c r="Q67" i="6"/>
  <c r="P67" i="6"/>
  <c r="N67" i="6"/>
  <c r="M67" i="6"/>
  <c r="L67" i="6"/>
  <c r="Q66" i="6"/>
  <c r="P66" i="6"/>
  <c r="O66" i="6"/>
  <c r="N66" i="6"/>
  <c r="L66" i="6"/>
  <c r="Q65" i="6"/>
  <c r="P65" i="6"/>
  <c r="O65" i="6"/>
  <c r="N65" i="6"/>
  <c r="M65" i="6"/>
  <c r="Q64" i="6"/>
  <c r="P64" i="6"/>
  <c r="N64" i="6"/>
  <c r="M64" i="6"/>
  <c r="L64" i="6"/>
  <c r="Q63" i="6"/>
  <c r="P63" i="6"/>
  <c r="O63" i="6"/>
  <c r="M63" i="6"/>
  <c r="L63" i="6"/>
  <c r="Q62" i="6"/>
  <c r="P62" i="6"/>
  <c r="O62" i="6"/>
  <c r="N62" i="6"/>
  <c r="N63" i="6" s="1"/>
  <c r="M62" i="6"/>
  <c r="L62" i="6"/>
  <c r="Q60" i="6"/>
  <c r="P60" i="6"/>
  <c r="O60" i="6"/>
  <c r="N60" i="6"/>
  <c r="M60" i="6"/>
  <c r="L60" i="6"/>
  <c r="N13" i="6"/>
  <c r="L12" i="6"/>
  <c r="L14" i="6" l="1"/>
  <c r="L24" i="6" s="1"/>
  <c r="L33" i="6" s="1"/>
  <c r="N15" i="6"/>
  <c r="N16" i="6" s="1"/>
  <c r="Q75" i="6"/>
  <c r="Q77" i="6" s="1"/>
  <c r="L65" i="6"/>
  <c r="P71" i="6"/>
  <c r="O64" i="6"/>
  <c r="O67" i="6" s="1"/>
  <c r="M66" i="6"/>
  <c r="M70" i="6" s="1"/>
  <c r="Q36" i="6"/>
  <c r="O17" i="6"/>
  <c r="O25" i="6" s="1"/>
  <c r="O27" i="6" s="1"/>
  <c r="P26" i="6"/>
  <c r="M18" i="6"/>
  <c r="M28" i="6" s="1"/>
  <c r="M42" i="6" s="1"/>
  <c r="Q78" i="6" l="1"/>
  <c r="O76" i="6"/>
  <c r="L68" i="6"/>
  <c r="L69" i="6" s="1"/>
  <c r="P72" i="6"/>
  <c r="P73" i="6" s="1"/>
  <c r="P74" i="6" s="1"/>
  <c r="P31" i="6"/>
  <c r="N19" i="6"/>
  <c r="Q46" i="6"/>
  <c r="Q47" i="6" s="1"/>
  <c r="O29" i="6"/>
  <c r="L34" i="6"/>
  <c r="P37" i="6" l="1"/>
  <c r="P39" i="6" s="1"/>
  <c r="Q52" i="6"/>
  <c r="O32" i="6"/>
  <c r="O35" i="6" s="1"/>
  <c r="N20" i="6"/>
  <c r="N21" i="6" s="1"/>
  <c r="L40" i="6"/>
  <c r="L41" i="6" s="1"/>
  <c r="L44" i="6" s="1"/>
  <c r="P43" i="6" l="1"/>
  <c r="P45" i="6" s="1"/>
  <c r="N22" i="6"/>
  <c r="N23" i="6" s="1"/>
  <c r="O38" i="6"/>
  <c r="O49" i="6" s="1"/>
  <c r="N30" i="6" l="1"/>
  <c r="P48" i="6"/>
  <c r="P50" i="6" s="1"/>
  <c r="P51" i="6" l="1"/>
  <c r="P53" i="6" s="1"/>
  <c r="P54" i="6" s="1"/>
</calcChain>
</file>

<file path=xl/sharedStrings.xml><?xml version="1.0" encoding="utf-8"?>
<sst xmlns="http://schemas.openxmlformats.org/spreadsheetml/2006/main" count="802" uniqueCount="201">
  <si>
    <t>Jméno</t>
  </si>
  <si>
    <t>Příjmení</t>
  </si>
  <si>
    <t>Rok narození</t>
  </si>
  <si>
    <t>Oddíl</t>
  </si>
  <si>
    <t>Tomáš</t>
  </si>
  <si>
    <t>Procházka</t>
  </si>
  <si>
    <t>SABZO</t>
  </si>
  <si>
    <t>Radek</t>
  </si>
  <si>
    <t>Kuriš</t>
  </si>
  <si>
    <t>Sabzo Praha</t>
  </si>
  <si>
    <t>Michal</t>
  </si>
  <si>
    <t>Březina</t>
  </si>
  <si>
    <t>SABZO Praha</t>
  </si>
  <si>
    <t>Sodomka</t>
  </si>
  <si>
    <t>Karel</t>
  </si>
  <si>
    <t>Cedrych</t>
  </si>
  <si>
    <t>Ondřej</t>
  </si>
  <si>
    <t>Hromádka</t>
  </si>
  <si>
    <t>D5</t>
  </si>
  <si>
    <t>Pavel</t>
  </si>
  <si>
    <t>Kolbaba</t>
  </si>
  <si>
    <t>Lucky Family 1</t>
  </si>
  <si>
    <t>Zbyněk</t>
  </si>
  <si>
    <t>Fojtík</t>
  </si>
  <si>
    <t>Miloš</t>
  </si>
  <si>
    <t>Bukvai</t>
  </si>
  <si>
    <t>Považská Bystrica</t>
  </si>
  <si>
    <t>Miroslav</t>
  </si>
  <si>
    <t>Zyma</t>
  </si>
  <si>
    <t>Jana</t>
  </si>
  <si>
    <t>Chlupatá</t>
  </si>
  <si>
    <t>Petr</t>
  </si>
  <si>
    <t>BK Česká Proseč</t>
  </si>
  <si>
    <t>Barbora</t>
  </si>
  <si>
    <t>Kasalová</t>
  </si>
  <si>
    <t>Věra</t>
  </si>
  <si>
    <t>Jandečková</t>
  </si>
  <si>
    <t>Pišišvorové</t>
  </si>
  <si>
    <t>Alžběta</t>
  </si>
  <si>
    <t>Kryštof</t>
  </si>
  <si>
    <t>Jandečka</t>
  </si>
  <si>
    <t>Leonard</t>
  </si>
  <si>
    <t>Votápek</t>
  </si>
  <si>
    <t>Rada</t>
  </si>
  <si>
    <t>Sabzo</t>
  </si>
  <si>
    <t>Martin</t>
  </si>
  <si>
    <t>Pulkrábek</t>
  </si>
  <si>
    <t>Zlatokop</t>
  </si>
  <si>
    <t>Milan</t>
  </si>
  <si>
    <t>Vladimír</t>
  </si>
  <si>
    <t>ROŽÁNEK</t>
  </si>
  <si>
    <t>Alena</t>
  </si>
  <si>
    <t>Flieglová</t>
  </si>
  <si>
    <t>Fejgl</t>
  </si>
  <si>
    <t>HO Přírodní vědy</t>
  </si>
  <si>
    <t>Naděžda</t>
  </si>
  <si>
    <t>Šugová</t>
  </si>
  <si>
    <t>Teplý</t>
  </si>
  <si>
    <t>Zdeňka</t>
  </si>
  <si>
    <t>Pucholtová</t>
  </si>
  <si>
    <t>Pucholt</t>
  </si>
  <si>
    <t>Rabiňák</t>
  </si>
  <si>
    <t>Nela</t>
  </si>
  <si>
    <t>Borová Lada</t>
  </si>
  <si>
    <t>Filip</t>
  </si>
  <si>
    <t>Jan</t>
  </si>
  <si>
    <t>Pokorný</t>
  </si>
  <si>
    <t>Luboš</t>
  </si>
  <si>
    <t>Aldorf</t>
  </si>
  <si>
    <t>Čižinský</t>
  </si>
  <si>
    <t>Vacarda</t>
  </si>
  <si>
    <t>AC Slovan Liberec</t>
  </si>
  <si>
    <t>Jaromír</t>
  </si>
  <si>
    <t>Adam</t>
  </si>
  <si>
    <t>Martínek</t>
  </si>
  <si>
    <t>ASB - Stará Boleslav</t>
  </si>
  <si>
    <t>Šimon</t>
  </si>
  <si>
    <t>Slavík</t>
  </si>
  <si>
    <t>Šebesta</t>
  </si>
  <si>
    <t>Jakub</t>
  </si>
  <si>
    <t>Hanousek</t>
  </si>
  <si>
    <t>Braník</t>
  </si>
  <si>
    <t>Iveta</t>
  </si>
  <si>
    <t>Vlčková</t>
  </si>
  <si>
    <t>SK Babice</t>
  </si>
  <si>
    <t>Havelka</t>
  </si>
  <si>
    <t>Roman</t>
  </si>
  <si>
    <t>VAVRO</t>
  </si>
  <si>
    <t>Traktor Humus</t>
  </si>
  <si>
    <t>Šebestová</t>
  </si>
  <si>
    <t>Rostislav</t>
  </si>
  <si>
    <t>Radim</t>
  </si>
  <si>
    <t>Břetislav</t>
  </si>
  <si>
    <t>Nový</t>
  </si>
  <si>
    <t>Jiří</t>
  </si>
  <si>
    <t>Bradáč</t>
  </si>
  <si>
    <t>Šnajberk</t>
  </si>
  <si>
    <t>Štěpánka</t>
  </si>
  <si>
    <t>Trnková</t>
  </si>
  <si>
    <t>Miloslava</t>
  </si>
  <si>
    <t>Ročňáková</t>
  </si>
  <si>
    <t>běh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</si>
  <si>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</si>
  <si>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</si>
  <si>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</si>
  <si>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</si>
  <si>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</si>
  <si>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</si>
  <si>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</si>
  <si>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</si>
  <si>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</si>
  <si>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</si>
  <si>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</si>
  <si>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</si>
  <si>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</si>
  <si>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I.</t>
  </si>
  <si>
    <t>II.</t>
  </si>
  <si>
    <t>III.</t>
  </si>
  <si>
    <t>IV.</t>
  </si>
  <si>
    <t>V.</t>
  </si>
  <si>
    <t>13.</t>
  </si>
  <si>
    <t>14.</t>
  </si>
  <si>
    <t>15.</t>
  </si>
  <si>
    <t xml:space="preserve">Lenka </t>
  </si>
  <si>
    <t>Borovičková</t>
  </si>
  <si>
    <t>Matyáš</t>
  </si>
  <si>
    <t>Domin</t>
  </si>
  <si>
    <t>Klára</t>
  </si>
  <si>
    <t>Dominová</t>
  </si>
  <si>
    <t>číslo</t>
  </si>
  <si>
    <t>MIN</t>
  </si>
  <si>
    <t>SEC</t>
  </si>
  <si>
    <t>-</t>
  </si>
  <si>
    <t>DNP</t>
  </si>
  <si>
    <t>Novák</t>
  </si>
  <si>
    <t>Stanislav</t>
  </si>
  <si>
    <t>Slamiak</t>
  </si>
  <si>
    <t>Alice</t>
  </si>
  <si>
    <t>Šimerová</t>
  </si>
  <si>
    <t>Radomír</t>
  </si>
  <si>
    <t>Dolejš</t>
  </si>
  <si>
    <t>Milena</t>
  </si>
  <si>
    <t>Hovorková</t>
  </si>
  <si>
    <t>Jitka</t>
  </si>
  <si>
    <t>Dolejšová</t>
  </si>
  <si>
    <t>Adámek</t>
  </si>
  <si>
    <t xml:space="preserve">Výsledky 1.000 m </t>
  </si>
  <si>
    <t>VÝSLEDKOVÁ LISTINA</t>
  </si>
  <si>
    <t>Datum:</t>
  </si>
  <si>
    <t>Ročník:</t>
  </si>
  <si>
    <t>Délka trati:</t>
  </si>
  <si>
    <t>MUŽI</t>
  </si>
  <si>
    <t>Poř.</t>
  </si>
  <si>
    <t>Start. číslo</t>
  </si>
  <si>
    <t>Nar.</t>
  </si>
  <si>
    <t>Pohl.</t>
  </si>
  <si>
    <t>Kat.</t>
  </si>
  <si>
    <t>min</t>
  </si>
  <si>
    <t>sec</t>
  </si>
  <si>
    <t>A</t>
  </si>
  <si>
    <t>B</t>
  </si>
  <si>
    <t>C</t>
  </si>
  <si>
    <t>D</t>
  </si>
  <si>
    <t>E</t>
  </si>
  <si>
    <t>F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</si>
  <si>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</si>
  <si>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</si>
  <si>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</si>
  <si>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</si>
  <si>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</si>
  <si>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</si>
  <si>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</si>
  <si>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</si>
  <si>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</si>
  <si>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</si>
  <si>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</si>
  <si>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</si>
  <si>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</si>
  <si>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</si>
  <si>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</si>
  <si>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</si>
  <si>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</si>
  <si>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</si>
  <si>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</si>
  <si>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</si>
  <si>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</si>
  <si>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</si>
  <si>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</si>
  <si>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</si>
  <si>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</si>
  <si>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</si>
  <si>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</si>
  <si>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</si>
  <si>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ŽENY</t>
  </si>
  <si>
    <t>Muž/žena</t>
  </si>
  <si>
    <t>M</t>
  </si>
  <si>
    <t>Ž</t>
  </si>
  <si>
    <t>Vlaďka</t>
  </si>
  <si>
    <t>1000 m</t>
  </si>
  <si>
    <t>Běh</t>
  </si>
  <si>
    <t>Hala SABZO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</si>
</sst>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405]d\.\ mmmm\ yyyy;@"/>
    <numFmt numFmtId="166" formatCode="#,##0&quot; m&quot;"/>
    <numFmt numFmtId="167" formatCode="&quot;do &quot;0"/>
    <numFmt numFmtId="168" formatCode="0&quot; +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20" fontId="3" fillId="0" borderId="1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0" xfId="0" applyFont="1" applyAlignment="1" applyProtection="1">
      <alignment horizontal="center" vertical="center"/>
      <protection locked="0"/>
    </xf>
    <xf numFmtId="1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0" fontId="8" fillId="2" borderId="0" xfId="0" applyFont="1" applyFill="1" applyAlignment="1">
      <alignment horizontal="center" vertical="center"/>
    </xf>
    <xf numFmtId="1" fontId="8" fillId="0" borderId="0" xfId="0" applyNumberFormat="1" applyFont="1"/>
    <xf numFmtId="0" fontId="8" fillId="0" borderId="0" xfId="0" applyFont="1"/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14" fontId="9" fillId="0" borderId="0" xfId="0" applyNumberFormat="1" applyFont="1" applyAlignment="1">
      <alignment vertical="center"/>
    </xf>
    <xf numFmtId="166" fontId="9" fillId="0" borderId="0" xfId="0" applyNumberFormat="1" applyFont="1" applyAlignment="1" applyProtection="1">
      <alignment horizontal="left" vertical="center"/>
      <protection locked="0"/>
    </xf>
    <xf numFmtId="1" fontId="11" fillId="0" borderId="0" xfId="0" applyNumberFormat="1" applyFont="1"/>
    <xf numFmtId="0" fontId="11" fillId="0" borderId="0" xfId="0" applyFont="1"/>
    <xf numFmtId="14" fontId="9" fillId="0" borderId="0" xfId="0" applyNumberFormat="1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/>
    <xf numFmtId="0" fontId="12" fillId="2" borderId="0" xfId="0" applyFont="1" applyFill="1" applyAlignment="1">
      <alignment horizontal="center" vertical="center"/>
    </xf>
    <xf numFmtId="1" fontId="13" fillId="0" borderId="0" xfId="0" applyNumberFormat="1" applyFont="1"/>
    <xf numFmtId="0" fontId="13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20" fontId="14" fillId="0" borderId="1" xfId="0" applyNumberFormat="1" applyFont="1" applyBorder="1" applyAlignment="1">
      <alignment horizontal="right" wrapText="1"/>
    </xf>
    <xf numFmtId="1" fontId="14" fillId="0" borderId="1" xfId="0" applyNumberFormat="1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right" wrapText="1"/>
    </xf>
    <xf numFmtId="1" fontId="14" fillId="0" borderId="1" xfId="0" applyNumberFormat="1" applyFont="1" applyBorder="1"/>
    <xf numFmtId="0" fontId="14" fillId="0" borderId="0" xfId="0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right" wrapText="1"/>
    </xf>
    <xf numFmtId="0" fontId="14" fillId="0" borderId="0" xfId="0" applyFont="1" applyBorder="1" applyAlignment="1">
      <alignment wrapText="1"/>
    </xf>
    <xf numFmtId="164" fontId="14" fillId="0" borderId="1" xfId="0" applyNumberFormat="1" applyFont="1" applyBorder="1"/>
    <xf numFmtId="1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20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1" fontId="1" fillId="0" borderId="1" xfId="0" applyNumberFormat="1" applyFont="1" applyBorder="1" applyAlignment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E18E-A3BA-4792-BF65-B985E91807E3}">
  <dimension ref="A1:R79"/>
  <sheetViews>
    <sheetView tabSelected="1" workbookViewId="0">
      <selection activeCell="C51" sqref="C51"/>
    </sheetView>
  </sheetViews>
  <sheetFormatPr defaultColWidth="9.109375" defaultRowHeight="13.8" x14ac:dyDescent="0.3"/>
  <cols>
    <col min="1" max="1" width="4.88671875" style="36" customWidth="1"/>
    <col min="2" max="2" width="5.44140625" style="36" customWidth="1"/>
    <col min="3" max="3" width="12.6640625" style="36" customWidth="1"/>
    <col min="4" max="4" width="9.6640625" style="36" customWidth="1"/>
    <col min="5" max="5" width="5.6640625" style="36" customWidth="1"/>
    <col min="6" max="6" width="5" style="36" customWidth="1"/>
    <col min="7" max="7" width="7" style="36" customWidth="1"/>
    <col min="8" max="8" width="19.33203125" style="36" customWidth="1"/>
    <col min="9" max="9" width="16.109375" style="36" customWidth="1"/>
    <col min="10" max="11" width="6.6640625" style="36" customWidth="1"/>
    <col min="12" max="17" width="5.44140625" style="36" customWidth="1"/>
    <col min="18" max="18" width="12" style="35" bestFit="1" customWidth="1"/>
    <col min="19" max="16384" width="9.109375" style="36"/>
  </cols>
  <sheetData>
    <row r="1" spans="1:18" s="21" customFormat="1" ht="25.8" x14ac:dyDescent="0.5">
      <c r="A1" s="19" t="s">
        <v>200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s="23" customFormat="1" ht="3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R2" s="24"/>
    </row>
    <row r="3" spans="1:18" s="27" customFormat="1" ht="21" x14ac:dyDescent="0.4">
      <c r="A3" s="25" t="s">
        <v>147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</row>
    <row r="4" spans="1:18" s="23" customFormat="1" ht="3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R4" s="24"/>
    </row>
    <row r="5" spans="1:18" ht="15.6" x14ac:dyDescent="0.3">
      <c r="A5" s="28" t="s">
        <v>148</v>
      </c>
      <c r="B5" s="29"/>
      <c r="C5" s="30">
        <v>44993</v>
      </c>
      <c r="D5" s="30"/>
      <c r="E5" s="29" t="s">
        <v>149</v>
      </c>
      <c r="F5" s="31"/>
      <c r="G5" s="32">
        <v>33</v>
      </c>
      <c r="H5" s="31"/>
      <c r="I5" s="31"/>
      <c r="J5" s="33" t="s">
        <v>150</v>
      </c>
      <c r="K5" s="33"/>
      <c r="L5" s="34" t="s">
        <v>198</v>
      </c>
      <c r="M5" s="34"/>
      <c r="N5" s="34"/>
      <c r="O5" s="34"/>
      <c r="P5" s="34"/>
      <c r="Q5" s="34"/>
    </row>
    <row r="6" spans="1:18" s="38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R6" s="39"/>
    </row>
    <row r="7" spans="1:18" s="23" customFormat="1" ht="3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R7" s="24"/>
    </row>
    <row r="8" spans="1:18" s="42" customFormat="1" ht="18" x14ac:dyDescent="0.35">
      <c r="A8" s="40" t="s">
        <v>151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spans="1:18" s="23" customFormat="1" ht="3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R9" s="24"/>
    </row>
    <row r="10" spans="1:18" x14ac:dyDescent="0.3">
      <c r="A10" s="43" t="s">
        <v>152</v>
      </c>
      <c r="B10" s="44" t="s">
        <v>153</v>
      </c>
      <c r="C10" s="43" t="s">
        <v>1</v>
      </c>
      <c r="D10" s="43" t="s">
        <v>0</v>
      </c>
      <c r="E10" s="43" t="s">
        <v>154</v>
      </c>
      <c r="F10" s="43" t="s">
        <v>155</v>
      </c>
      <c r="G10" s="43" t="s">
        <v>156</v>
      </c>
      <c r="H10" s="43" t="s">
        <v>3</v>
      </c>
      <c r="I10" s="43" t="s">
        <v>199</v>
      </c>
      <c r="J10" s="43" t="s">
        <v>157</v>
      </c>
      <c r="K10" s="43" t="s">
        <v>158</v>
      </c>
      <c r="L10" s="45">
        <v>29</v>
      </c>
      <c r="M10" s="45">
        <v>39</v>
      </c>
      <c r="N10" s="45">
        <v>49</v>
      </c>
      <c r="O10" s="45">
        <v>59</v>
      </c>
      <c r="P10" s="45">
        <v>69</v>
      </c>
      <c r="Q10" s="46">
        <v>70</v>
      </c>
      <c r="R10" s="47"/>
    </row>
    <row r="11" spans="1:18" x14ac:dyDescent="0.3">
      <c r="A11" s="48"/>
      <c r="B11" s="49"/>
      <c r="C11" s="48"/>
      <c r="D11" s="48"/>
      <c r="E11" s="48"/>
      <c r="F11" s="48"/>
      <c r="G11" s="48"/>
      <c r="H11" s="48"/>
      <c r="I11" s="55"/>
      <c r="J11" s="48"/>
      <c r="K11" s="48"/>
      <c r="L11" s="50" t="s">
        <v>159</v>
      </c>
      <c r="M11" s="50" t="s">
        <v>160</v>
      </c>
      <c r="N11" s="50" t="s">
        <v>161</v>
      </c>
      <c r="O11" s="50" t="s">
        <v>162</v>
      </c>
      <c r="P11" s="50" t="s">
        <v>163</v>
      </c>
      <c r="Q11" s="50" t="s">
        <v>164</v>
      </c>
    </row>
    <row r="12" spans="1:18" x14ac:dyDescent="0.3">
      <c r="A12" s="51" t="s">
        <v>103</v>
      </c>
      <c r="B12" s="56">
        <v>99</v>
      </c>
      <c r="C12" s="57" t="s">
        <v>77</v>
      </c>
      <c r="D12" s="57" t="s">
        <v>76</v>
      </c>
      <c r="E12" s="58">
        <v>2006</v>
      </c>
      <c r="F12" s="57" t="s">
        <v>195</v>
      </c>
      <c r="G12" s="51" t="str">
        <f t="shared" ref="G12:G56" si="0">IF($E12&gt;1900,IF(YEAR($C$5)-$E12&lt;=$L$10,"do "&amp;$L$10,IF(YEAR($C$5)-$E12&lt;=$M$10,"do "&amp;$M$10,IF(YEAR($C$5)-$E12&lt;=$N$10,"do "&amp;$N$10,IF(YEAR($C$5)-$E12&lt;=$O$10,"do "&amp;$O$10,IF(YEAR($C$5)-$E12&lt;=$P$10,"do "&amp;$P$10,$Q$10&amp;" +"))))),"")</f>
        <v>do 29</v>
      </c>
      <c r="H12" s="57" t="s">
        <v>75</v>
      </c>
      <c r="I12" s="59" t="s">
        <v>115</v>
      </c>
      <c r="J12" s="60">
        <v>2</v>
      </c>
      <c r="K12" s="56">
        <v>44.1</v>
      </c>
      <c r="L12" s="52">
        <f>IF(AND(E12&gt;1900,YEAR($C$5)-$E12&lt;=$L$10),COUNT($L$11:L11)+1,"")</f>
        <v>1</v>
      </c>
      <c r="M12" s="52" t="str">
        <f>IF(AND(E12&gt;1900,YEAR($C$5)-$E12&gt;$L$10,YEAR($C$5)-$E12&lt;=$M$10),COUNT($M$11:M11)+1,"")</f>
        <v/>
      </c>
      <c r="N12" s="52" t="str">
        <f>IF(AND(E12&gt;1900,YEAR($C$5)-$E12&gt;$M$10,YEAR($C$5)-$E12&lt;=$N$10),COUNT($N$11:N11)+1,"")</f>
        <v/>
      </c>
      <c r="O12" s="52" t="str">
        <f>IF(AND(E12&gt;1900,YEAR($C$5)-$E12&gt;$N$10,YEAR($C$5)-$E12&lt;=$O$10),COUNT($O$11:O11)+1,"")</f>
        <v/>
      </c>
      <c r="P12" s="52" t="str">
        <f>IF(AND(E12&gt;1900,YEAR($C$5)-$E12&gt;$O$10,YEAR($C$5)-$E12&lt;=$P$10),COUNT($P$11:P11)+1,"")</f>
        <v/>
      </c>
      <c r="Q12" s="52" t="str">
        <f>IF(AND(E12&gt;1900,YEAR($C$5)-$E12&gt;=$Q$10),COUNT($Q$11:Q11)+1,"")</f>
        <v/>
      </c>
    </row>
    <row r="13" spans="1:18" x14ac:dyDescent="0.3">
      <c r="A13" s="51" t="s">
        <v>104</v>
      </c>
      <c r="B13" s="56">
        <v>164</v>
      </c>
      <c r="C13" s="57" t="s">
        <v>5</v>
      </c>
      <c r="D13" s="57" t="s">
        <v>10</v>
      </c>
      <c r="E13" s="58">
        <v>1982</v>
      </c>
      <c r="F13" s="57" t="s">
        <v>195</v>
      </c>
      <c r="G13" s="51" t="str">
        <f t="shared" si="0"/>
        <v>do 49</v>
      </c>
      <c r="H13" s="57" t="s">
        <v>6</v>
      </c>
      <c r="I13" s="59" t="s">
        <v>115</v>
      </c>
      <c r="J13" s="60">
        <v>2</v>
      </c>
      <c r="K13" s="56">
        <v>53.1</v>
      </c>
      <c r="L13" s="52" t="str">
        <f>IF(AND(E13&gt;1900,YEAR($C$5)-$E13&lt;=$L$10),COUNT($L$11:L12)+1,"")</f>
        <v/>
      </c>
      <c r="M13" s="52" t="str">
        <f>IF(AND(E13&gt;1900,YEAR($C$5)-$E13&gt;$L$10,YEAR($C$5)-$E13&lt;=$M$10),COUNT($M$11:M12)+1,"")</f>
        <v/>
      </c>
      <c r="N13" s="52">
        <f>IF(AND(E13&gt;1900,YEAR($C$5)-$E13&gt;$M$10,YEAR($C$5)-$E13&lt;=$N$10),COUNT($N$11:N12)+1,"")</f>
        <v>1</v>
      </c>
      <c r="O13" s="52" t="str">
        <f>IF(AND(E13&gt;1900,YEAR($C$5)-$E13&gt;$N$10,YEAR($C$5)-$E13&lt;=$O$10),COUNT($O$11:O12)+1,"")</f>
        <v/>
      </c>
      <c r="P13" s="52" t="str">
        <f>IF(AND(E13&gt;1900,YEAR($C$5)-$E13&gt;$O$10,YEAR($C$5)-$E13&lt;=$P$10),COUNT($P$11:P12)+1,"")</f>
        <v/>
      </c>
      <c r="Q13" s="52" t="str">
        <f>IF(AND(E13&gt;1900,YEAR($C$5)-$E13&gt;=$Q$10),COUNT($Q$11:Q12)+1,"")</f>
        <v/>
      </c>
    </row>
    <row r="14" spans="1:18" x14ac:dyDescent="0.3">
      <c r="A14" s="51" t="s">
        <v>105</v>
      </c>
      <c r="B14" s="56">
        <v>89</v>
      </c>
      <c r="C14" s="57" t="s">
        <v>74</v>
      </c>
      <c r="D14" s="57" t="s">
        <v>73</v>
      </c>
      <c r="E14" s="58">
        <v>2008</v>
      </c>
      <c r="F14" s="57" t="s">
        <v>195</v>
      </c>
      <c r="G14" s="51" t="str">
        <f t="shared" si="0"/>
        <v>do 29</v>
      </c>
      <c r="H14" s="57" t="s">
        <v>75</v>
      </c>
      <c r="I14" s="59" t="s">
        <v>115</v>
      </c>
      <c r="J14" s="60">
        <v>2</v>
      </c>
      <c r="K14" s="56">
        <v>58.6</v>
      </c>
      <c r="L14" s="52">
        <f>IF(AND(E14&gt;1900,YEAR($C$5)-$E14&lt;=$L$10),COUNT($L$11:L13)+1,"")</f>
        <v>2</v>
      </c>
      <c r="M14" s="52" t="str">
        <f>IF(AND(E14&gt;1900,YEAR($C$5)-$E14&gt;$L$10,YEAR($C$5)-$E14&lt;=$M$10),COUNT($M$11:M13)+1,"")</f>
        <v/>
      </c>
      <c r="N14" s="52" t="str">
        <f>IF(AND(E14&gt;1900,YEAR($C$5)-$E14&gt;$M$10,YEAR($C$5)-$E14&lt;=$N$10),COUNT($N$11:N13)+1,"")</f>
        <v/>
      </c>
      <c r="O14" s="52" t="str">
        <f>IF(AND(E14&gt;1900,YEAR($C$5)-$E14&gt;$N$10,YEAR($C$5)-$E14&lt;=$O$10),COUNT($O$11:O13)+1,"")</f>
        <v/>
      </c>
      <c r="P14" s="52" t="str">
        <f>IF(AND(E14&gt;1900,YEAR($C$5)-$E14&gt;$O$10,YEAR($C$5)-$E14&lt;=$P$10),COUNT($P$11:P13)+1,"")</f>
        <v/>
      </c>
      <c r="Q14" s="52" t="str">
        <f>IF(AND(E14&gt;1900,YEAR($C$5)-$E14&gt;=$Q$10),COUNT($Q$11:Q13)+1,"")</f>
        <v/>
      </c>
    </row>
    <row r="15" spans="1:18" x14ac:dyDescent="0.3">
      <c r="A15" s="51" t="s">
        <v>106</v>
      </c>
      <c r="B15" s="56">
        <v>166</v>
      </c>
      <c r="C15" s="57" t="s">
        <v>95</v>
      </c>
      <c r="D15" s="57" t="s">
        <v>94</v>
      </c>
      <c r="E15" s="58">
        <v>1982</v>
      </c>
      <c r="F15" s="57" t="s">
        <v>195</v>
      </c>
      <c r="G15" s="51" t="str">
        <f t="shared" si="0"/>
        <v>do 49</v>
      </c>
      <c r="H15" s="57" t="s">
        <v>6</v>
      </c>
      <c r="I15" s="59" t="s">
        <v>115</v>
      </c>
      <c r="J15" s="60">
        <v>2</v>
      </c>
      <c r="K15" s="56">
        <v>59.1</v>
      </c>
      <c r="L15" s="52" t="str">
        <f>IF(AND(E15&gt;1900,YEAR($C$5)-$E15&lt;=$L$10),COUNT($L$11:L14)+1,"")</f>
        <v/>
      </c>
      <c r="M15" s="52" t="str">
        <f>IF(AND(E15&gt;1900,YEAR($C$5)-$E15&gt;$L$10,YEAR($C$5)-$E15&lt;=$M$10),COUNT($M$11:M14)+1,"")</f>
        <v/>
      </c>
      <c r="N15" s="52">
        <f>IF(AND(E15&gt;1900,YEAR($C$5)-$E15&gt;$M$10,YEAR($C$5)-$E15&lt;=$N$10),COUNT($N$11:N14)+1,"")</f>
        <v>2</v>
      </c>
      <c r="O15" s="52" t="str">
        <f>IF(AND(E15&gt;1900,YEAR($C$5)-$E15&gt;$N$10,YEAR($C$5)-$E15&lt;=$O$10),COUNT($O$11:O14)+1,"")</f>
        <v/>
      </c>
      <c r="P15" s="52" t="str">
        <f>IF(AND(E15&gt;1900,YEAR($C$5)-$E15&gt;$O$10,YEAR($C$5)-$E15&lt;=$P$10),COUNT($P$11:P14)+1,"")</f>
        <v/>
      </c>
      <c r="Q15" s="52" t="str">
        <f>IF(AND(E15&gt;1900,YEAR($C$5)-$E15&gt;=$Q$10),COUNT($Q$11:Q14)+1,"")</f>
        <v/>
      </c>
    </row>
    <row r="16" spans="1:18" x14ac:dyDescent="0.3">
      <c r="A16" s="51" t="s">
        <v>107</v>
      </c>
      <c r="B16" s="56">
        <v>178</v>
      </c>
      <c r="C16" s="57" t="s">
        <v>57</v>
      </c>
      <c r="D16" s="57" t="s">
        <v>16</v>
      </c>
      <c r="E16" s="58">
        <v>1978</v>
      </c>
      <c r="F16" s="57" t="s">
        <v>195</v>
      </c>
      <c r="G16" s="51" t="str">
        <f t="shared" si="0"/>
        <v>do 49</v>
      </c>
      <c r="H16" s="57" t="s">
        <v>6</v>
      </c>
      <c r="I16" s="59" t="s">
        <v>115</v>
      </c>
      <c r="J16" s="60">
        <v>3</v>
      </c>
      <c r="K16" s="56">
        <v>17.600000000000001</v>
      </c>
      <c r="L16" s="52" t="str">
        <f>IF(AND(E16&gt;1900,YEAR($C$5)-$E16&lt;=$L$10),COUNT($L$11:L15)+1,"")</f>
        <v/>
      </c>
      <c r="M16" s="52" t="str">
        <f>IF(AND(E16&gt;1900,YEAR($C$5)-$E16&gt;$L$10,YEAR($C$5)-$E16&lt;=$M$10),COUNT($M$11:M15)+1,"")</f>
        <v/>
      </c>
      <c r="N16" s="52">
        <f>IF(AND(E16&gt;1900,YEAR($C$5)-$E16&gt;$M$10,YEAR($C$5)-$E16&lt;=$N$10),COUNT($N$11:N15)+1,"")</f>
        <v>3</v>
      </c>
      <c r="O16" s="52" t="str">
        <f>IF(AND(E16&gt;1900,YEAR($C$5)-$E16&gt;$N$10,YEAR($C$5)-$E16&lt;=$O$10),COUNT($O$11:O15)+1,"")</f>
        <v/>
      </c>
      <c r="P16" s="52" t="str">
        <f>IF(AND(E16&gt;1900,YEAR($C$5)-$E16&gt;$O$10,YEAR($C$5)-$E16&lt;=$P$10),COUNT($P$11:P15)+1,"")</f>
        <v/>
      </c>
      <c r="Q16" s="52" t="str">
        <f>IF(AND(E16&gt;1900,YEAR($C$5)-$E16&gt;=$Q$10),COUNT($Q$11:Q15)+1,"")</f>
        <v/>
      </c>
    </row>
    <row r="17" spans="1:17" x14ac:dyDescent="0.3">
      <c r="A17" s="51" t="s">
        <v>108</v>
      </c>
      <c r="B17" s="56">
        <v>160</v>
      </c>
      <c r="C17" s="57" t="s">
        <v>8</v>
      </c>
      <c r="D17" s="57" t="s">
        <v>7</v>
      </c>
      <c r="E17" s="58">
        <v>1971</v>
      </c>
      <c r="F17" s="57" t="s">
        <v>195</v>
      </c>
      <c r="G17" s="51" t="str">
        <f t="shared" si="0"/>
        <v>do 59</v>
      </c>
      <c r="H17" s="57" t="s">
        <v>9</v>
      </c>
      <c r="I17" s="59" t="s">
        <v>116</v>
      </c>
      <c r="J17" s="60">
        <v>3</v>
      </c>
      <c r="K17" s="56">
        <v>18.100000000000001</v>
      </c>
      <c r="L17" s="52" t="str">
        <f>IF(AND(E17&gt;1900,YEAR($C$5)-$E17&lt;=$L$10),COUNT($L$11:L16)+1,"")</f>
        <v/>
      </c>
      <c r="M17" s="52" t="str">
        <f>IF(AND(E17&gt;1900,YEAR($C$5)-$E17&gt;$L$10,YEAR($C$5)-$E17&lt;=$M$10),COUNT($M$11:M16)+1,"")</f>
        <v/>
      </c>
      <c r="N17" s="52" t="str">
        <f>IF(AND(E17&gt;1900,YEAR($C$5)-$E17&gt;$M$10,YEAR($C$5)-$E17&lt;=$N$10),COUNT($N$11:N16)+1,"")</f>
        <v/>
      </c>
      <c r="O17" s="52">
        <f>IF(AND(E17&gt;1900,YEAR($C$5)-$E17&gt;$N$10,YEAR($C$5)-$E17&lt;=$O$10),COUNT($O$11:O16)+1,"")</f>
        <v>1</v>
      </c>
      <c r="P17" s="52" t="str">
        <f>IF(AND(E17&gt;1900,YEAR($C$5)-$E17&gt;$O$10,YEAR($C$5)-$E17&lt;=$P$10),COUNT($P$11:P16)+1,"")</f>
        <v/>
      </c>
      <c r="Q17" s="52" t="str">
        <f>IF(AND(E17&gt;1900,YEAR($C$5)-$E17&gt;=$Q$10),COUNT($Q$11:Q16)+1,"")</f>
        <v/>
      </c>
    </row>
    <row r="18" spans="1:17" x14ac:dyDescent="0.3">
      <c r="A18" s="51" t="s">
        <v>109</v>
      </c>
      <c r="B18" s="56">
        <v>13</v>
      </c>
      <c r="C18" s="57" t="s">
        <v>25</v>
      </c>
      <c r="D18" s="57" t="s">
        <v>24</v>
      </c>
      <c r="E18" s="58">
        <v>1985</v>
      </c>
      <c r="F18" s="57" t="s">
        <v>195</v>
      </c>
      <c r="G18" s="51" t="str">
        <f t="shared" si="0"/>
        <v>do 39</v>
      </c>
      <c r="H18" s="57" t="s">
        <v>26</v>
      </c>
      <c r="I18" s="59" t="s">
        <v>115</v>
      </c>
      <c r="J18" s="60">
        <v>3</v>
      </c>
      <c r="K18" s="56">
        <v>18.2</v>
      </c>
      <c r="L18" s="52" t="str">
        <f>IF(AND(E18&gt;1900,YEAR($C$5)-$E18&lt;=$L$10),COUNT($L$11:L17)+1,"")</f>
        <v/>
      </c>
      <c r="M18" s="52">
        <f>IF(AND(E18&gt;1900,YEAR($C$5)-$E18&gt;$L$10,YEAR($C$5)-$E18&lt;=$M$10),COUNT($M$11:M17)+1,"")</f>
        <v>1</v>
      </c>
      <c r="N18" s="52" t="str">
        <f>IF(AND(E18&gt;1900,YEAR($C$5)-$E18&gt;$M$10,YEAR($C$5)-$E18&lt;=$N$10),COUNT($N$11:N17)+1,"")</f>
        <v/>
      </c>
      <c r="O18" s="52" t="str">
        <f>IF(AND(E18&gt;1900,YEAR($C$5)-$E18&gt;$N$10,YEAR($C$5)-$E18&lt;=$O$10),COUNT($O$11:O17)+1,"")</f>
        <v/>
      </c>
      <c r="P18" s="52" t="str">
        <f>IF(AND(E18&gt;1900,YEAR($C$5)-$E18&gt;$O$10,YEAR($C$5)-$E18&lt;=$P$10),COUNT($P$11:P17)+1,"")</f>
        <v/>
      </c>
      <c r="Q18" s="52" t="str">
        <f>IF(AND(E18&gt;1900,YEAR($C$5)-$E18&gt;=$Q$10),COUNT($Q$11:Q17)+1,"")</f>
        <v/>
      </c>
    </row>
    <row r="19" spans="1:17" x14ac:dyDescent="0.3">
      <c r="A19" s="51" t="s">
        <v>110</v>
      </c>
      <c r="B19" s="56">
        <v>38</v>
      </c>
      <c r="C19" s="57" t="s">
        <v>28</v>
      </c>
      <c r="D19" s="57" t="s">
        <v>27</v>
      </c>
      <c r="E19" s="58">
        <v>1975</v>
      </c>
      <c r="F19" s="57" t="s">
        <v>195</v>
      </c>
      <c r="G19" s="51" t="str">
        <f t="shared" si="0"/>
        <v>do 49</v>
      </c>
      <c r="H19" s="57" t="s">
        <v>6</v>
      </c>
      <c r="I19" s="59" t="s">
        <v>116</v>
      </c>
      <c r="J19" s="60">
        <v>3</v>
      </c>
      <c r="K19" s="56">
        <v>18.399999999999999</v>
      </c>
      <c r="L19" s="52" t="str">
        <f>IF(AND(E19&gt;1900,YEAR($C$5)-$E19&lt;=$L$10),COUNT($L$11:L18)+1,"")</f>
        <v/>
      </c>
      <c r="M19" s="52" t="str">
        <f>IF(AND(E19&gt;1900,YEAR($C$5)-$E19&gt;$L$10,YEAR($C$5)-$E19&lt;=$M$10),COUNT($M$11:M18)+1,"")</f>
        <v/>
      </c>
      <c r="N19" s="52">
        <f>IF(AND(E19&gt;1900,YEAR($C$5)-$E19&gt;$M$10,YEAR($C$5)-$E19&lt;=$N$10),COUNT($N$11:N18)+1,"")</f>
        <v>4</v>
      </c>
      <c r="O19" s="52" t="str">
        <f>IF(AND(E19&gt;1900,YEAR($C$5)-$E19&gt;$N$10,YEAR($C$5)-$E19&lt;=$O$10),COUNT($O$11:O18)+1,"")</f>
        <v/>
      </c>
      <c r="P19" s="52" t="str">
        <f>IF(AND(E19&gt;1900,YEAR($C$5)-$E19&gt;$O$10,YEAR($C$5)-$E19&lt;=$P$10),COUNT($P$11:P18)+1,"")</f>
        <v/>
      </c>
      <c r="Q19" s="52" t="str">
        <f>IF(AND(E19&gt;1900,YEAR($C$5)-$E19&gt;=$Q$10),COUNT($Q$11:Q18)+1,"")</f>
        <v/>
      </c>
    </row>
    <row r="20" spans="1:17" x14ac:dyDescent="0.3">
      <c r="A20" s="51" t="s">
        <v>111</v>
      </c>
      <c r="B20" s="56">
        <v>144</v>
      </c>
      <c r="C20" s="57" t="s">
        <v>61</v>
      </c>
      <c r="D20" s="57" t="s">
        <v>45</v>
      </c>
      <c r="E20" s="58">
        <v>1979</v>
      </c>
      <c r="F20" s="57" t="s">
        <v>195</v>
      </c>
      <c r="G20" s="51" t="str">
        <f t="shared" si="0"/>
        <v>do 49</v>
      </c>
      <c r="H20" s="57" t="s">
        <v>6</v>
      </c>
      <c r="I20" s="59" t="s">
        <v>115</v>
      </c>
      <c r="J20" s="60">
        <v>3</v>
      </c>
      <c r="K20" s="56">
        <v>18.7</v>
      </c>
      <c r="L20" s="52" t="str">
        <f>IF(AND(E20&gt;1900,YEAR($C$5)-$E20&lt;=$L$10),COUNT($L$11:L19)+1,"")</f>
        <v/>
      </c>
      <c r="M20" s="52" t="str">
        <f>IF(AND(E20&gt;1900,YEAR($C$5)-$E20&gt;$L$10,YEAR($C$5)-$E20&lt;=$M$10),COUNT($M$11:M19)+1,"")</f>
        <v/>
      </c>
      <c r="N20" s="52">
        <f>IF(AND(E20&gt;1900,YEAR($C$5)-$E20&gt;$M$10,YEAR($C$5)-$E20&lt;=$N$10),COUNT($N$11:N19)+1,"")</f>
        <v>5</v>
      </c>
      <c r="O20" s="52" t="str">
        <f>IF(AND(E20&gt;1900,YEAR($C$5)-$E20&gt;$N$10,YEAR($C$5)-$E20&lt;=$O$10),COUNT($O$11:O19)+1,"")</f>
        <v/>
      </c>
      <c r="P20" s="52" t="str">
        <f>IF(AND(E20&gt;1900,YEAR($C$5)-$E20&gt;$O$10,YEAR($C$5)-$E20&lt;=$P$10),COUNT($P$11:P19)+1,"")</f>
        <v/>
      </c>
      <c r="Q20" s="52" t="str">
        <f>IF(AND(E20&gt;1900,YEAR($C$5)-$E20&gt;=$Q$10),COUNT($Q$11:Q19)+1,"")</f>
        <v/>
      </c>
    </row>
    <row r="21" spans="1:17" x14ac:dyDescent="0.3">
      <c r="A21" s="51" t="s">
        <v>112</v>
      </c>
      <c r="B21" s="56">
        <v>84</v>
      </c>
      <c r="C21" s="57" t="s">
        <v>17</v>
      </c>
      <c r="D21" s="57" t="s">
        <v>16</v>
      </c>
      <c r="E21" s="58">
        <v>1980</v>
      </c>
      <c r="F21" s="57" t="s">
        <v>195</v>
      </c>
      <c r="G21" s="51" t="str">
        <f t="shared" si="0"/>
        <v>do 49</v>
      </c>
      <c r="H21" s="57" t="s">
        <v>18</v>
      </c>
      <c r="I21" s="59" t="s">
        <v>115</v>
      </c>
      <c r="J21" s="60">
        <v>3</v>
      </c>
      <c r="K21" s="56">
        <v>19.5</v>
      </c>
      <c r="L21" s="52" t="str">
        <f>IF(AND(E21&gt;1900,YEAR($C$5)-$E21&lt;=$L$10),COUNT($L$11:L20)+1,"")</f>
        <v/>
      </c>
      <c r="M21" s="52" t="str">
        <f>IF(AND(E21&gt;1900,YEAR($C$5)-$E21&gt;$L$10,YEAR($C$5)-$E21&lt;=$M$10),COUNT($M$11:M20)+1,"")</f>
        <v/>
      </c>
      <c r="N21" s="52">
        <f>IF(AND(E21&gt;1900,YEAR($C$5)-$E21&gt;$M$10,YEAR($C$5)-$E21&lt;=$N$10),COUNT($N$11:N20)+1,"")</f>
        <v>6</v>
      </c>
      <c r="O21" s="52" t="str">
        <f>IF(AND(E21&gt;1900,YEAR($C$5)-$E21&gt;$N$10,YEAR($C$5)-$E21&lt;=$O$10),COUNT($O$11:O20)+1,"")</f>
        <v/>
      </c>
      <c r="P21" s="52" t="str">
        <f>IF(AND(E21&gt;1900,YEAR($C$5)-$E21&gt;$O$10,YEAR($C$5)-$E21&lt;=$P$10),COUNT($P$11:P20)+1,"")</f>
        <v/>
      </c>
      <c r="Q21" s="52" t="str">
        <f>IF(AND(E21&gt;1900,YEAR($C$5)-$E21&gt;=$Q$10),COUNT($Q$11:Q20)+1,"")</f>
        <v/>
      </c>
    </row>
    <row r="22" spans="1:17" x14ac:dyDescent="0.3">
      <c r="A22" s="51" t="s">
        <v>113</v>
      </c>
      <c r="B22" s="56">
        <v>142</v>
      </c>
      <c r="C22" s="57" t="s">
        <v>5</v>
      </c>
      <c r="D22" s="57" t="s">
        <v>4</v>
      </c>
      <c r="E22" s="58">
        <v>1979</v>
      </c>
      <c r="F22" s="57" t="s">
        <v>195</v>
      </c>
      <c r="G22" s="51" t="str">
        <f t="shared" si="0"/>
        <v>do 49</v>
      </c>
      <c r="H22" s="57" t="s">
        <v>6</v>
      </c>
      <c r="I22" s="59" t="s">
        <v>115</v>
      </c>
      <c r="J22" s="60">
        <v>3</v>
      </c>
      <c r="K22" s="56">
        <v>20.7</v>
      </c>
      <c r="L22" s="52" t="str">
        <f>IF(AND(E22&gt;1900,YEAR($C$5)-$E22&lt;=$L$10),COUNT($L$11:L21)+1,"")</f>
        <v/>
      </c>
      <c r="M22" s="52" t="str">
        <f>IF(AND(E22&gt;1900,YEAR($C$5)-$E22&gt;$L$10,YEAR($C$5)-$E22&lt;=$M$10),COUNT($M$11:M21)+1,"")</f>
        <v/>
      </c>
      <c r="N22" s="52">
        <f>IF(AND(E22&gt;1900,YEAR($C$5)-$E22&gt;$M$10,YEAR($C$5)-$E22&lt;=$N$10),COUNT($N$11:N21)+1,"")</f>
        <v>7</v>
      </c>
      <c r="O22" s="52" t="str">
        <f>IF(AND(E22&gt;1900,YEAR($C$5)-$E22&gt;$N$10,YEAR($C$5)-$E22&lt;=$O$10),COUNT($O$11:O21)+1,"")</f>
        <v/>
      </c>
      <c r="P22" s="52" t="str">
        <f>IF(AND(E22&gt;1900,YEAR($C$5)-$E22&gt;$O$10,YEAR($C$5)-$E22&lt;=$P$10),COUNT($P$11:P21)+1,"")</f>
        <v/>
      </c>
      <c r="Q22" s="52" t="str">
        <f>IF(AND(E22&gt;1900,YEAR($C$5)-$E22&gt;=$Q$10),COUNT($Q$11:Q21)+1,"")</f>
        <v/>
      </c>
    </row>
    <row r="23" spans="1:17" x14ac:dyDescent="0.3">
      <c r="A23" s="51" t="s">
        <v>114</v>
      </c>
      <c r="B23" s="56">
        <v>86</v>
      </c>
      <c r="C23" s="57" t="s">
        <v>46</v>
      </c>
      <c r="D23" s="57" t="s">
        <v>45</v>
      </c>
      <c r="E23" s="58">
        <v>1980</v>
      </c>
      <c r="F23" s="57" t="s">
        <v>195</v>
      </c>
      <c r="G23" s="51" t="str">
        <f t="shared" si="0"/>
        <v>do 49</v>
      </c>
      <c r="H23" s="57" t="s">
        <v>47</v>
      </c>
      <c r="I23" s="59" t="s">
        <v>116</v>
      </c>
      <c r="J23" s="60">
        <v>3</v>
      </c>
      <c r="K23" s="56">
        <v>24.5</v>
      </c>
      <c r="L23" s="52" t="str">
        <f>IF(AND(E23&gt;1900,YEAR($C$5)-$E23&lt;=$L$10),COUNT($L$11:L22)+1,"")</f>
        <v/>
      </c>
      <c r="M23" s="52" t="str">
        <f>IF(AND(E23&gt;1900,YEAR($C$5)-$E23&gt;$L$10,YEAR($C$5)-$E23&lt;=$M$10),COUNT($M$11:M22)+1,"")</f>
        <v/>
      </c>
      <c r="N23" s="52">
        <f>IF(AND(E23&gt;1900,YEAR($C$5)-$E23&gt;$M$10,YEAR($C$5)-$E23&lt;=$N$10),COUNT($N$11:N22)+1,"")</f>
        <v>8</v>
      </c>
      <c r="O23" s="52" t="str">
        <f>IF(AND(E23&gt;1900,YEAR($C$5)-$E23&gt;$N$10,YEAR($C$5)-$E23&lt;=$O$10),COUNT($O$11:O22)+1,"")</f>
        <v/>
      </c>
      <c r="P23" s="52" t="str">
        <f>IF(AND(E23&gt;1900,YEAR($C$5)-$E23&gt;$O$10,YEAR($C$5)-$E23&lt;=$P$10),COUNT($P$11:P22)+1,"")</f>
        <v/>
      </c>
      <c r="Q23" s="52" t="str">
        <f>IF(AND(E23&gt;1900,YEAR($C$5)-$E23&gt;=$Q$10),COUNT($Q$11:Q22)+1,"")</f>
        <v/>
      </c>
    </row>
    <row r="24" spans="1:17" x14ac:dyDescent="0.3">
      <c r="A24" s="51" t="s">
        <v>120</v>
      </c>
      <c r="B24" s="56">
        <v>41</v>
      </c>
      <c r="C24" s="61" t="s">
        <v>126</v>
      </c>
      <c r="D24" s="61" t="s">
        <v>125</v>
      </c>
      <c r="E24" s="62">
        <v>2011</v>
      </c>
      <c r="F24" s="57" t="s">
        <v>195</v>
      </c>
      <c r="G24" s="51" t="str">
        <f t="shared" si="0"/>
        <v>do 29</v>
      </c>
      <c r="H24" s="56"/>
      <c r="I24" s="59" t="s">
        <v>116</v>
      </c>
      <c r="J24" s="63">
        <v>3</v>
      </c>
      <c r="K24" s="56">
        <v>29.5</v>
      </c>
      <c r="L24" s="52">
        <f>IF(AND(E24&gt;1900,YEAR($C$5)-$E24&lt;=$L$10),COUNT($L$11:L23)+1,"")</f>
        <v>3</v>
      </c>
      <c r="M24" s="52" t="str">
        <f>IF(AND(E24&gt;1900,YEAR($C$5)-$E24&gt;$L$10,YEAR($C$5)-$E24&lt;=$M$10),COUNT($M$11:M23)+1,"")</f>
        <v/>
      </c>
      <c r="N24" s="52" t="str">
        <f>IF(AND(E24&gt;1900,YEAR($C$5)-$E24&gt;$M$10,YEAR($C$5)-$E24&lt;=$N$10),COUNT($N$11:N23)+1,"")</f>
        <v/>
      </c>
      <c r="O24" s="52" t="str">
        <f>IF(AND(E24&gt;1900,YEAR($C$5)-$E24&gt;$N$10,YEAR($C$5)-$E24&lt;=$O$10),COUNT($O$11:O23)+1,"")</f>
        <v/>
      </c>
      <c r="P24" s="52" t="str">
        <f>IF(AND(E24&gt;1900,YEAR($C$5)-$E24&gt;$O$10,YEAR($C$5)-$E24&lt;=$P$10),COUNT($P$11:P23)+1,"")</f>
        <v/>
      </c>
      <c r="Q24" s="52" t="str">
        <f>IF(AND(E24&gt;1900,YEAR($C$5)-$E24&gt;=$Q$10),COUNT($Q$11:Q23)+1,"")</f>
        <v/>
      </c>
    </row>
    <row r="25" spans="1:17" x14ac:dyDescent="0.3">
      <c r="A25" s="51" t="s">
        <v>121</v>
      </c>
      <c r="B25" s="64">
        <v>11</v>
      </c>
      <c r="C25" s="65" t="s">
        <v>31</v>
      </c>
      <c r="D25" s="65" t="s">
        <v>24</v>
      </c>
      <c r="E25" s="66">
        <v>1973</v>
      </c>
      <c r="F25" s="57" t="s">
        <v>195</v>
      </c>
      <c r="G25" s="51" t="str">
        <f t="shared" si="0"/>
        <v>do 59</v>
      </c>
      <c r="H25" s="67" t="s">
        <v>32</v>
      </c>
      <c r="I25" s="59" t="s">
        <v>116</v>
      </c>
      <c r="J25" s="60">
        <v>3</v>
      </c>
      <c r="K25" s="56">
        <v>39.4</v>
      </c>
      <c r="L25" s="52" t="str">
        <f>IF(AND(E25&gt;1900,YEAR($C$5)-$E25&lt;=$L$10),COUNT($L$11:L24)+1,"")</f>
        <v/>
      </c>
      <c r="M25" s="52" t="str">
        <f>IF(AND(E25&gt;1900,YEAR($C$5)-$E25&gt;$L$10,YEAR($C$5)-$E25&lt;=$M$10),COUNT($M$11:M24)+1,"")</f>
        <v/>
      </c>
      <c r="N25" s="52" t="str">
        <f>IF(AND(E25&gt;1900,YEAR($C$5)-$E25&gt;$M$10,YEAR($C$5)-$E25&lt;=$N$10),COUNT($N$11:N24)+1,"")</f>
        <v/>
      </c>
      <c r="O25" s="52">
        <f>IF(AND(E25&gt;1900,YEAR($C$5)-$E25&gt;$N$10,YEAR($C$5)-$E25&lt;=$O$10),COUNT($O$11:O24)+1,"")</f>
        <v>2</v>
      </c>
      <c r="P25" s="52" t="str">
        <f>IF(AND(E25&gt;1900,YEAR($C$5)-$E25&gt;$O$10,YEAR($C$5)-$E25&lt;=$P$10),COUNT($P$11:P24)+1,"")</f>
        <v/>
      </c>
      <c r="Q25" s="52" t="str">
        <f>IF(AND(E25&gt;1900,YEAR($C$5)-$E25&gt;=$Q$10),COUNT($Q$11:Q24)+1,"")</f>
        <v/>
      </c>
    </row>
    <row r="26" spans="1:17" x14ac:dyDescent="0.3">
      <c r="A26" s="51" t="s">
        <v>122</v>
      </c>
      <c r="B26" s="56">
        <v>1</v>
      </c>
      <c r="C26" s="57" t="s">
        <v>70</v>
      </c>
      <c r="D26" s="57" t="s">
        <v>49</v>
      </c>
      <c r="E26" s="58">
        <v>1959</v>
      </c>
      <c r="F26" s="57" t="s">
        <v>195</v>
      </c>
      <c r="G26" s="51" t="str">
        <f t="shared" si="0"/>
        <v>do 69</v>
      </c>
      <c r="H26" s="57" t="s">
        <v>71</v>
      </c>
      <c r="I26" s="59" t="s">
        <v>116</v>
      </c>
      <c r="J26" s="60">
        <v>3</v>
      </c>
      <c r="K26" s="56">
        <v>41.8</v>
      </c>
      <c r="L26" s="52" t="str">
        <f>IF(AND(E26&gt;1900,YEAR($C$5)-$E26&lt;=$L$10),COUNT($L$11:L25)+1,"")</f>
        <v/>
      </c>
      <c r="M26" s="52" t="str">
        <f>IF(AND(E26&gt;1900,YEAR($C$5)-$E26&gt;$L$10,YEAR($C$5)-$E26&lt;=$M$10),COUNT($M$11:M25)+1,"")</f>
        <v/>
      </c>
      <c r="N26" s="52" t="str">
        <f>IF(AND(E26&gt;1900,YEAR($C$5)-$E26&gt;$M$10,YEAR($C$5)-$E26&lt;=$N$10),COUNT($N$11:N25)+1,"")</f>
        <v/>
      </c>
      <c r="O26" s="52" t="str">
        <f>IF(AND(E26&gt;1900,YEAR($C$5)-$E26&gt;$N$10,YEAR($C$5)-$E26&lt;=$O$10),COUNT($O$11:O25)+1,"")</f>
        <v/>
      </c>
      <c r="P26" s="52">
        <f>IF(AND(E26&gt;1900,YEAR($C$5)-$E26&gt;$O$10,YEAR($C$5)-$E26&lt;=$P$10),COUNT($P$11:P25)+1,"")</f>
        <v>1</v>
      </c>
      <c r="Q26" s="52" t="str">
        <f>IF(AND(E26&gt;1900,YEAR($C$5)-$E26&gt;=$Q$10),COUNT($Q$11:Q25)+1,"")</f>
        <v/>
      </c>
    </row>
    <row r="27" spans="1:17" x14ac:dyDescent="0.3">
      <c r="A27" s="51" t="s">
        <v>165</v>
      </c>
      <c r="B27" s="56">
        <v>88</v>
      </c>
      <c r="C27" s="57" t="s">
        <v>13</v>
      </c>
      <c r="D27" s="57" t="s">
        <v>4</v>
      </c>
      <c r="E27" s="58">
        <v>1972</v>
      </c>
      <c r="F27" s="57" t="s">
        <v>195</v>
      </c>
      <c r="G27" s="51" t="str">
        <f t="shared" si="0"/>
        <v>do 59</v>
      </c>
      <c r="H27" s="57" t="s">
        <v>6</v>
      </c>
      <c r="I27" s="59" t="s">
        <v>117</v>
      </c>
      <c r="J27" s="60">
        <v>3</v>
      </c>
      <c r="K27" s="68">
        <v>53.9</v>
      </c>
      <c r="L27" s="52" t="str">
        <f>IF(AND(E27&gt;1900,YEAR($C$5)-$E27&lt;=$L$10),COUNT($L$11:L26)+1,"")</f>
        <v/>
      </c>
      <c r="M27" s="52" t="str">
        <f>IF(AND(E27&gt;1900,YEAR($C$5)-$E27&gt;$L$10,YEAR($C$5)-$E27&lt;=$M$10),COUNT($M$11:M26)+1,"")</f>
        <v/>
      </c>
      <c r="N27" s="52" t="str">
        <f>IF(AND(E27&gt;1900,YEAR($C$5)-$E27&gt;$M$10,YEAR($C$5)-$E27&lt;=$N$10),COUNT($N$11:N26)+1,"")</f>
        <v/>
      </c>
      <c r="O27" s="52">
        <f>IF(AND(E27&gt;1900,YEAR($C$5)-$E27&gt;$N$10,YEAR($C$5)-$E27&lt;=$O$10),COUNT($O$11:O26)+1,"")</f>
        <v>3</v>
      </c>
      <c r="P27" s="52" t="str">
        <f>IF(AND(E27&gt;1900,YEAR($C$5)-$E27&gt;$O$10,YEAR($C$5)-$E27&lt;=$P$10),COUNT($P$11:P26)+1,"")</f>
        <v/>
      </c>
      <c r="Q27" s="52" t="str">
        <f>IF(AND(E27&gt;1900,YEAR($C$5)-$E27&gt;=$Q$10),COUNT($Q$11:Q26)+1,"")</f>
        <v/>
      </c>
    </row>
    <row r="28" spans="1:17" x14ac:dyDescent="0.3">
      <c r="A28" s="51" t="s">
        <v>166</v>
      </c>
      <c r="B28" s="56">
        <v>25</v>
      </c>
      <c r="C28" s="57" t="s">
        <v>80</v>
      </c>
      <c r="D28" s="57" t="s">
        <v>79</v>
      </c>
      <c r="E28" s="58">
        <v>1991</v>
      </c>
      <c r="F28" s="57" t="s">
        <v>195</v>
      </c>
      <c r="G28" s="51" t="str">
        <f t="shared" si="0"/>
        <v>do 39</v>
      </c>
      <c r="H28" s="57" t="s">
        <v>81</v>
      </c>
      <c r="I28" s="59" t="s">
        <v>116</v>
      </c>
      <c r="J28" s="60">
        <v>3</v>
      </c>
      <c r="K28" s="68">
        <v>54</v>
      </c>
      <c r="L28" s="52" t="str">
        <f>IF(AND(E28&gt;1900,YEAR($C$5)-$E28&lt;=$L$10),COUNT($L$11:L27)+1,"")</f>
        <v/>
      </c>
      <c r="M28" s="52">
        <f>IF(AND(E28&gt;1900,YEAR($C$5)-$E28&gt;$L$10,YEAR($C$5)-$E28&lt;=$M$10),COUNT($M$11:M27)+1,"")</f>
        <v>2</v>
      </c>
      <c r="N28" s="52" t="str">
        <f>IF(AND(E28&gt;1900,YEAR($C$5)-$E28&gt;$M$10,YEAR($C$5)-$E28&lt;=$N$10),COUNT($N$11:N27)+1,"")</f>
        <v/>
      </c>
      <c r="O28" s="52" t="str">
        <f>IF(AND(E28&gt;1900,YEAR($C$5)-$E28&gt;$N$10,YEAR($C$5)-$E28&lt;=$O$10),COUNT($O$11:O27)+1,"")</f>
        <v/>
      </c>
      <c r="P28" s="52" t="str">
        <f>IF(AND(E28&gt;1900,YEAR($C$5)-$E28&gt;$O$10,YEAR($C$5)-$E28&lt;=$P$10),COUNT($P$11:P27)+1,"")</f>
        <v/>
      </c>
      <c r="Q28" s="52" t="str">
        <f>IF(AND(E28&gt;1900,YEAR($C$5)-$E28&gt;=$Q$10),COUNT($Q$11:Q27)+1,"")</f>
        <v/>
      </c>
    </row>
    <row r="29" spans="1:17" x14ac:dyDescent="0.3">
      <c r="A29" s="51" t="s">
        <v>167</v>
      </c>
      <c r="B29" s="56">
        <v>174</v>
      </c>
      <c r="C29" s="57" t="s">
        <v>85</v>
      </c>
      <c r="D29" s="57" t="s">
        <v>48</v>
      </c>
      <c r="E29" s="58">
        <v>1968</v>
      </c>
      <c r="F29" s="57" t="s">
        <v>195</v>
      </c>
      <c r="G29" s="51" t="str">
        <f t="shared" si="0"/>
        <v>do 59</v>
      </c>
      <c r="H29" s="57" t="s">
        <v>6</v>
      </c>
      <c r="I29" s="59" t="s">
        <v>117</v>
      </c>
      <c r="J29" s="60">
        <v>4</v>
      </c>
      <c r="K29" s="68">
        <v>0.6</v>
      </c>
      <c r="L29" s="52" t="str">
        <f>IF(AND(E29&gt;1900,YEAR($C$5)-$E29&lt;=$L$10),COUNT($L$11:L28)+1,"")</f>
        <v/>
      </c>
      <c r="M29" s="52" t="str">
        <f>IF(AND(E29&gt;1900,YEAR($C$5)-$E29&gt;$L$10,YEAR($C$5)-$E29&lt;=$M$10),COUNT($M$11:M28)+1,"")</f>
        <v/>
      </c>
      <c r="N29" s="52" t="str">
        <f>IF(AND(E29&gt;1900,YEAR($C$5)-$E29&gt;$M$10,YEAR($C$5)-$E29&lt;=$N$10),COUNT($N$11:N28)+1,"")</f>
        <v/>
      </c>
      <c r="O29" s="52">
        <f>IF(AND(E29&gt;1900,YEAR($C$5)-$E29&gt;$N$10,YEAR($C$5)-$E29&lt;=$O$10),COUNT($O$11:O28)+1,"")</f>
        <v>4</v>
      </c>
      <c r="P29" s="52" t="str">
        <f>IF(AND(E29&gt;1900,YEAR($C$5)-$E29&gt;$O$10,YEAR($C$5)-$E29&lt;=$P$10),COUNT($P$11:P28)+1,"")</f>
        <v/>
      </c>
      <c r="Q29" s="52" t="str">
        <f>IF(AND(E29&gt;1900,YEAR($C$5)-$E29&gt;=$Q$10),COUNT($Q$11:Q28)+1,"")</f>
        <v/>
      </c>
    </row>
    <row r="30" spans="1:17" x14ac:dyDescent="0.3">
      <c r="A30" s="51" t="s">
        <v>168</v>
      </c>
      <c r="B30" s="56">
        <v>167</v>
      </c>
      <c r="C30" s="57" t="s">
        <v>78</v>
      </c>
      <c r="D30" s="57" t="s">
        <v>10</v>
      </c>
      <c r="E30" s="58">
        <v>1983</v>
      </c>
      <c r="F30" s="57" t="s">
        <v>195</v>
      </c>
      <c r="G30" s="51" t="str">
        <f t="shared" si="0"/>
        <v>do 49</v>
      </c>
      <c r="H30" s="57" t="s">
        <v>44</v>
      </c>
      <c r="I30" s="59" t="s">
        <v>116</v>
      </c>
      <c r="J30" s="60">
        <v>4</v>
      </c>
      <c r="K30" s="56">
        <v>8.6999999999999993</v>
      </c>
      <c r="L30" s="52" t="str">
        <f>IF(AND(E30&gt;1900,YEAR($C$5)-$E30&lt;=$L$10),COUNT($L$11:L29)+1,"")</f>
        <v/>
      </c>
      <c r="M30" s="52" t="str">
        <f>IF(AND(E30&gt;1900,YEAR($C$5)-$E30&gt;$L$10,YEAR($C$5)-$E30&lt;=$M$10),COUNT($M$11:M29)+1,"")</f>
        <v/>
      </c>
      <c r="N30" s="52">
        <f>IF(AND(E30&gt;1900,YEAR($C$5)-$E30&gt;$M$10,YEAR($C$5)-$E30&lt;=$N$10),COUNT($N$11:N29)+1,"")</f>
        <v>9</v>
      </c>
      <c r="O30" s="52" t="str">
        <f>IF(AND(E30&gt;1900,YEAR($C$5)-$E30&gt;$N$10,YEAR($C$5)-$E30&lt;=$O$10),COUNT($O$11:O29)+1,"")</f>
        <v/>
      </c>
      <c r="P30" s="52" t="str">
        <f>IF(AND(E30&gt;1900,YEAR($C$5)-$E30&gt;$O$10,YEAR($C$5)-$E30&lt;=$P$10),COUNT($P$11:P29)+1,"")</f>
        <v/>
      </c>
      <c r="Q30" s="52" t="str">
        <f>IF(AND(E30&gt;1900,YEAR($C$5)-$E30&gt;=$Q$10),COUNT($Q$11:Q29)+1,"")</f>
        <v/>
      </c>
    </row>
    <row r="31" spans="1:17" x14ac:dyDescent="0.3">
      <c r="A31" s="51" t="s">
        <v>169</v>
      </c>
      <c r="B31" s="56">
        <v>171</v>
      </c>
      <c r="C31" s="57" t="s">
        <v>136</v>
      </c>
      <c r="D31" s="57" t="s">
        <v>135</v>
      </c>
      <c r="E31" s="58">
        <v>1962</v>
      </c>
      <c r="F31" s="57" t="s">
        <v>195</v>
      </c>
      <c r="G31" s="51" t="str">
        <f t="shared" si="0"/>
        <v>do 69</v>
      </c>
      <c r="H31" s="57" t="s">
        <v>6</v>
      </c>
      <c r="I31" s="59" t="s">
        <v>117</v>
      </c>
      <c r="J31" s="60">
        <v>4</v>
      </c>
      <c r="K31" s="68">
        <v>16.3</v>
      </c>
      <c r="L31" s="52" t="str">
        <f>IF(AND(E31&gt;1900,YEAR($C$5)-$E31&lt;=$L$10),COUNT($L$11:L30)+1,"")</f>
        <v/>
      </c>
      <c r="M31" s="52" t="str">
        <f>IF(AND(E31&gt;1900,YEAR($C$5)-$E31&gt;$L$10,YEAR($C$5)-$E31&lt;=$M$10),COUNT($M$11:M30)+1,"")</f>
        <v/>
      </c>
      <c r="N31" s="52" t="str">
        <f>IF(AND(E31&gt;1900,YEAR($C$5)-$E31&gt;$M$10,YEAR($C$5)-$E31&lt;=$N$10),COUNT($N$11:N30)+1,"")</f>
        <v/>
      </c>
      <c r="O31" s="52" t="str">
        <f>IF(AND(E31&gt;1900,YEAR($C$5)-$E31&gt;$N$10,YEAR($C$5)-$E31&lt;=$O$10),COUNT($O$11:O30)+1,"")</f>
        <v/>
      </c>
      <c r="P31" s="52">
        <f>IF(AND(E31&gt;1900,YEAR($C$5)-$E31&gt;$O$10,YEAR($C$5)-$E31&lt;=$P$10),COUNT($P$11:P30)+1,"")</f>
        <v>2</v>
      </c>
      <c r="Q31" s="52" t="str">
        <f>IF(AND(E31&gt;1900,YEAR($C$5)-$E31&gt;=$Q$10),COUNT($Q$11:Q30)+1,"")</f>
        <v/>
      </c>
    </row>
    <row r="32" spans="1:17" x14ac:dyDescent="0.3">
      <c r="A32" s="51" t="s">
        <v>170</v>
      </c>
      <c r="B32" s="56">
        <v>145</v>
      </c>
      <c r="C32" s="57" t="s">
        <v>43</v>
      </c>
      <c r="D32" s="57" t="s">
        <v>31</v>
      </c>
      <c r="E32" s="58">
        <v>1964</v>
      </c>
      <c r="F32" s="57" t="s">
        <v>195</v>
      </c>
      <c r="G32" s="51" t="str">
        <f t="shared" si="0"/>
        <v>do 59</v>
      </c>
      <c r="H32" s="57" t="s">
        <v>44</v>
      </c>
      <c r="I32" s="59" t="s">
        <v>118</v>
      </c>
      <c r="J32" s="60">
        <v>4</v>
      </c>
      <c r="K32" s="68">
        <v>16.399999999999999</v>
      </c>
      <c r="L32" s="52" t="str">
        <f>IF(AND(E32&gt;1900,YEAR($C$5)-$E32&lt;=$L$10),COUNT($L$11:L31)+1,"")</f>
        <v/>
      </c>
      <c r="M32" s="52" t="str">
        <f>IF(AND(E32&gt;1900,YEAR($C$5)-$E32&gt;$L$10,YEAR($C$5)-$E32&lt;=$M$10),COUNT($M$11:M31)+1,"")</f>
        <v/>
      </c>
      <c r="N32" s="52" t="str">
        <f>IF(AND(E32&gt;1900,YEAR($C$5)-$E32&gt;$M$10,YEAR($C$5)-$E32&lt;=$N$10),COUNT($N$11:N31)+1,"")</f>
        <v/>
      </c>
      <c r="O32" s="52">
        <f>IF(AND(E32&gt;1900,YEAR($C$5)-$E32&gt;$N$10,YEAR($C$5)-$E32&lt;=$O$10),COUNT($O$11:O31)+1,"")</f>
        <v>5</v>
      </c>
      <c r="P32" s="52" t="str">
        <f>IF(AND(E32&gt;1900,YEAR($C$5)-$E32&gt;$O$10,YEAR($C$5)-$E32&lt;=$P$10),COUNT($P$11:P31)+1,"")</f>
        <v/>
      </c>
      <c r="Q32" s="52" t="str">
        <f>IF(AND(E32&gt;1900,YEAR($C$5)-$E32&gt;=$Q$10),COUNT($Q$11:Q31)+1,"")</f>
        <v/>
      </c>
    </row>
    <row r="33" spans="1:17" x14ac:dyDescent="0.3">
      <c r="A33" s="51" t="s">
        <v>171</v>
      </c>
      <c r="B33" s="56">
        <v>27</v>
      </c>
      <c r="C33" s="57" t="s">
        <v>42</v>
      </c>
      <c r="D33" s="57" t="s">
        <v>41</v>
      </c>
      <c r="E33" s="58">
        <v>2010</v>
      </c>
      <c r="F33" s="57" t="s">
        <v>195</v>
      </c>
      <c r="G33" s="51" t="str">
        <f t="shared" si="0"/>
        <v>do 29</v>
      </c>
      <c r="H33" s="57" t="s">
        <v>37</v>
      </c>
      <c r="I33" s="59" t="s">
        <v>118</v>
      </c>
      <c r="J33" s="60">
        <v>4</v>
      </c>
      <c r="K33" s="68">
        <v>18</v>
      </c>
      <c r="L33" s="52">
        <f>IF(AND(E33&gt;1900,YEAR($C$5)-$E33&lt;=$L$10),COUNT($L$11:L32)+1,"")</f>
        <v>4</v>
      </c>
      <c r="M33" s="52" t="str">
        <f>IF(AND(E33&gt;1900,YEAR($C$5)-$E33&gt;$L$10,YEAR($C$5)-$E33&lt;=$M$10),COUNT($M$11:M32)+1,"")</f>
        <v/>
      </c>
      <c r="N33" s="52" t="str">
        <f>IF(AND(E33&gt;1900,YEAR($C$5)-$E33&gt;$M$10,YEAR($C$5)-$E33&lt;=$N$10),COUNT($N$11:N32)+1,"")</f>
        <v/>
      </c>
      <c r="O33" s="52" t="str">
        <f>IF(AND(E33&gt;1900,YEAR($C$5)-$E33&gt;$N$10,YEAR($C$5)-$E33&lt;=$O$10),COUNT($O$11:O32)+1,"")</f>
        <v/>
      </c>
      <c r="P33" s="52" t="str">
        <f>IF(AND(E33&gt;1900,YEAR($C$5)-$E33&gt;$O$10,YEAR($C$5)-$E33&lt;=$P$10),COUNT($P$11:P32)+1,"")</f>
        <v/>
      </c>
      <c r="Q33" s="52" t="str">
        <f>IF(AND(E33&gt;1900,YEAR($C$5)-$E33&gt;=$Q$10),COUNT($Q$11:Q32)+1,"")</f>
        <v/>
      </c>
    </row>
    <row r="34" spans="1:17" x14ac:dyDescent="0.3">
      <c r="A34" s="51" t="s">
        <v>172</v>
      </c>
      <c r="B34" s="56">
        <v>19</v>
      </c>
      <c r="C34" s="57" t="s">
        <v>78</v>
      </c>
      <c r="D34" s="57" t="s">
        <v>90</v>
      </c>
      <c r="E34" s="58">
        <v>2012</v>
      </c>
      <c r="F34" s="57" t="s">
        <v>195</v>
      </c>
      <c r="G34" s="51" t="str">
        <f t="shared" si="0"/>
        <v>do 29</v>
      </c>
      <c r="H34" s="57"/>
      <c r="I34" s="59" t="s">
        <v>117</v>
      </c>
      <c r="J34" s="60">
        <v>4</v>
      </c>
      <c r="K34" s="68">
        <v>21</v>
      </c>
      <c r="L34" s="52">
        <f>IF(AND(E34&gt;1900,YEAR($C$5)-$E34&lt;=$L$10),COUNT($L$11:L33)+1,"")</f>
        <v>5</v>
      </c>
      <c r="M34" s="52" t="str">
        <f>IF(AND(E34&gt;1900,YEAR($C$5)-$E34&gt;$L$10,YEAR($C$5)-$E34&lt;=$M$10),COUNT($M$11:M33)+1,"")</f>
        <v/>
      </c>
      <c r="N34" s="52" t="str">
        <f>IF(AND(E34&gt;1900,YEAR($C$5)-$E34&gt;$M$10,YEAR($C$5)-$E34&lt;=$N$10),COUNT($N$11:N33)+1,"")</f>
        <v/>
      </c>
      <c r="O34" s="52" t="str">
        <f>IF(AND(E34&gt;1900,YEAR($C$5)-$E34&gt;$N$10,YEAR($C$5)-$E34&lt;=$O$10),COUNT($O$11:O33)+1,"")</f>
        <v/>
      </c>
      <c r="P34" s="52" t="str">
        <f>IF(AND(E34&gt;1900,YEAR($C$5)-$E34&gt;$O$10,YEAR($C$5)-$E34&lt;=$P$10),COUNT($P$11:P33)+1,"")</f>
        <v/>
      </c>
      <c r="Q34" s="52" t="str">
        <f>IF(AND(E34&gt;1900,YEAR($C$5)-$E34&gt;=$Q$10),COUNT($Q$11:Q33)+1,"")</f>
        <v/>
      </c>
    </row>
    <row r="35" spans="1:17" x14ac:dyDescent="0.3">
      <c r="A35" s="51" t="s">
        <v>173</v>
      </c>
      <c r="B35" s="56">
        <v>28</v>
      </c>
      <c r="C35" s="57" t="s">
        <v>87</v>
      </c>
      <c r="D35" s="57" t="s">
        <v>86</v>
      </c>
      <c r="E35" s="58">
        <v>1969</v>
      </c>
      <c r="F35" s="57" t="s">
        <v>195</v>
      </c>
      <c r="G35" s="51" t="str">
        <f t="shared" si="0"/>
        <v>do 59</v>
      </c>
      <c r="H35" s="57" t="s">
        <v>88</v>
      </c>
      <c r="I35" s="59" t="s">
        <v>116</v>
      </c>
      <c r="J35" s="60">
        <v>4</v>
      </c>
      <c r="K35" s="56">
        <v>21.8</v>
      </c>
      <c r="L35" s="52" t="str">
        <f>IF(AND(E35&gt;1900,YEAR($C$5)-$E35&lt;=$L$10),COUNT($L$11:L34)+1,"")</f>
        <v/>
      </c>
      <c r="M35" s="52" t="str">
        <f>IF(AND(E35&gt;1900,YEAR($C$5)-$E35&gt;$L$10,YEAR($C$5)-$E35&lt;=$M$10),COUNT($M$11:M34)+1,"")</f>
        <v/>
      </c>
      <c r="N35" s="52" t="str">
        <f>IF(AND(E35&gt;1900,YEAR($C$5)-$E35&gt;$M$10,YEAR($C$5)-$E35&lt;=$N$10),COUNT($N$11:N34)+1,"")</f>
        <v/>
      </c>
      <c r="O35" s="52">
        <f>IF(AND(E35&gt;1900,YEAR($C$5)-$E35&gt;$N$10,YEAR($C$5)-$E35&lt;=$O$10),COUNT($O$11:O34)+1,"")</f>
        <v>6</v>
      </c>
      <c r="P35" s="52" t="str">
        <f>IF(AND(E35&gt;1900,YEAR($C$5)-$E35&gt;$O$10,YEAR($C$5)-$E35&lt;=$P$10),COUNT($P$11:P34)+1,"")</f>
        <v/>
      </c>
      <c r="Q35" s="52" t="str">
        <f>IF(AND(E35&gt;1900,YEAR($C$5)-$E35&gt;=$Q$10),COUNT($Q$11:Q34)+1,"")</f>
        <v/>
      </c>
    </row>
    <row r="36" spans="1:17" x14ac:dyDescent="0.3">
      <c r="A36" s="51" t="s">
        <v>174</v>
      </c>
      <c r="B36" s="56">
        <v>131</v>
      </c>
      <c r="C36" s="57" t="s">
        <v>134</v>
      </c>
      <c r="D36" s="57" t="s">
        <v>19</v>
      </c>
      <c r="E36" s="58">
        <v>1953</v>
      </c>
      <c r="F36" s="57" t="s">
        <v>195</v>
      </c>
      <c r="G36" s="51" t="str">
        <f t="shared" si="0"/>
        <v>70 +</v>
      </c>
      <c r="H36" s="57" t="s">
        <v>6</v>
      </c>
      <c r="I36" s="59" t="s">
        <v>117</v>
      </c>
      <c r="J36" s="60">
        <v>4</v>
      </c>
      <c r="K36" s="68">
        <v>26.7</v>
      </c>
      <c r="L36" s="52" t="str">
        <f>IF(AND(E36&gt;1900,YEAR($C$5)-$E36&lt;=$L$10),COUNT($L$11:L35)+1,"")</f>
        <v/>
      </c>
      <c r="M36" s="52" t="str">
        <f>IF(AND(E36&gt;1900,YEAR($C$5)-$E36&gt;$L$10,YEAR($C$5)-$E36&lt;=$M$10),COUNT($M$11:M35)+1,"")</f>
        <v/>
      </c>
      <c r="N36" s="52" t="str">
        <f>IF(AND(E36&gt;1900,YEAR($C$5)-$E36&gt;$M$10,YEAR($C$5)-$E36&lt;=$N$10),COUNT($N$11:N35)+1,"")</f>
        <v/>
      </c>
      <c r="O36" s="52" t="str">
        <f>IF(AND(E36&gt;1900,YEAR($C$5)-$E36&gt;$N$10,YEAR($C$5)-$E36&lt;=$O$10),COUNT($O$11:O35)+1,"")</f>
        <v/>
      </c>
      <c r="P36" s="52" t="str">
        <f>IF(AND(E36&gt;1900,YEAR($C$5)-$E36&gt;$O$10,YEAR($C$5)-$E36&lt;=$P$10),COUNT($P$11:P35)+1,"")</f>
        <v/>
      </c>
      <c r="Q36" s="52">
        <f>IF(AND(E36&gt;1900,YEAR($C$5)-$E36&gt;=$Q$10),COUNT($Q$11:Q35)+1,"")</f>
        <v>1</v>
      </c>
    </row>
    <row r="37" spans="1:17" x14ac:dyDescent="0.3">
      <c r="A37" s="51" t="s">
        <v>175</v>
      </c>
      <c r="B37" s="56">
        <v>112</v>
      </c>
      <c r="C37" s="57" t="s">
        <v>69</v>
      </c>
      <c r="D37" s="57" t="s">
        <v>72</v>
      </c>
      <c r="E37" s="58">
        <v>1955</v>
      </c>
      <c r="F37" s="57" t="s">
        <v>195</v>
      </c>
      <c r="G37" s="51" t="str">
        <f t="shared" si="0"/>
        <v>do 69</v>
      </c>
      <c r="H37" s="57" t="s">
        <v>12</v>
      </c>
      <c r="I37" s="59" t="s">
        <v>117</v>
      </c>
      <c r="J37" s="60">
        <v>4</v>
      </c>
      <c r="K37" s="68">
        <v>29.3</v>
      </c>
      <c r="L37" s="52" t="str">
        <f>IF(AND(E37&gt;1900,YEAR($C$5)-$E37&lt;=$L$10),COUNT($L$11:L36)+1,"")</f>
        <v/>
      </c>
      <c r="M37" s="52" t="str">
        <f>IF(AND(E37&gt;1900,YEAR($C$5)-$E37&gt;$L$10,YEAR($C$5)-$E37&lt;=$M$10),COUNT($M$11:M36)+1,"")</f>
        <v/>
      </c>
      <c r="N37" s="52" t="str">
        <f>IF(AND(E37&gt;1900,YEAR($C$5)-$E37&gt;$M$10,YEAR($C$5)-$E37&lt;=$N$10),COUNT($N$11:N36)+1,"")</f>
        <v/>
      </c>
      <c r="O37" s="52" t="str">
        <f>IF(AND(E37&gt;1900,YEAR($C$5)-$E37&gt;$N$10,YEAR($C$5)-$E37&lt;=$O$10),COUNT($O$11:O36)+1,"")</f>
        <v/>
      </c>
      <c r="P37" s="52">
        <f>IF(AND(E37&gt;1900,YEAR($C$5)-$E37&gt;$O$10,YEAR($C$5)-$E37&lt;=$P$10),COUNT($P$11:P36)+1,"")</f>
        <v>3</v>
      </c>
      <c r="Q37" s="52" t="str">
        <f>IF(AND(E37&gt;1900,YEAR($C$5)-$E37&gt;=$Q$10),COUNT($Q$11:Q36)+1,"")</f>
        <v/>
      </c>
    </row>
    <row r="38" spans="1:17" x14ac:dyDescent="0.3">
      <c r="A38" s="51" t="s">
        <v>176</v>
      </c>
      <c r="B38" s="56">
        <v>176</v>
      </c>
      <c r="C38" s="57" t="s">
        <v>68</v>
      </c>
      <c r="D38" s="57" t="s">
        <v>67</v>
      </c>
      <c r="E38" s="58">
        <v>1964</v>
      </c>
      <c r="F38" s="57" t="s">
        <v>195</v>
      </c>
      <c r="G38" s="51" t="str">
        <f t="shared" si="0"/>
        <v>do 59</v>
      </c>
      <c r="H38" s="57" t="s">
        <v>6</v>
      </c>
      <c r="I38" s="59" t="s">
        <v>118</v>
      </c>
      <c r="J38" s="60">
        <v>4</v>
      </c>
      <c r="K38" s="68">
        <v>33.9</v>
      </c>
      <c r="L38" s="52" t="str">
        <f>IF(AND(E38&gt;1900,YEAR($C$5)-$E38&lt;=$L$10),COUNT($L$11:L37)+1,"")</f>
        <v/>
      </c>
      <c r="M38" s="52" t="str">
        <f>IF(AND(E38&gt;1900,YEAR($C$5)-$E38&gt;$L$10,YEAR($C$5)-$E38&lt;=$M$10),COUNT($M$11:M37)+1,"")</f>
        <v/>
      </c>
      <c r="N38" s="52" t="str">
        <f>IF(AND(E38&gt;1900,YEAR($C$5)-$E38&gt;$M$10,YEAR($C$5)-$E38&lt;=$N$10),COUNT($N$11:N37)+1,"")</f>
        <v/>
      </c>
      <c r="O38" s="52">
        <f>IF(AND(E38&gt;1900,YEAR($C$5)-$E38&gt;$N$10,YEAR($C$5)-$E38&lt;=$O$10),COUNT($O$11:O37)+1,"")</f>
        <v>7</v>
      </c>
      <c r="P38" s="52" t="str">
        <f>IF(AND(E38&gt;1900,YEAR($C$5)-$E38&gt;$O$10,YEAR($C$5)-$E38&lt;=$P$10),COUNT($P$11:P37)+1,"")</f>
        <v/>
      </c>
      <c r="Q38" s="52" t="str">
        <f>IF(AND(E38&gt;1900,YEAR($C$5)-$E38&gt;=$Q$10),COUNT($Q$11:Q37)+1,"")</f>
        <v/>
      </c>
    </row>
    <row r="39" spans="1:17" x14ac:dyDescent="0.3">
      <c r="A39" s="51" t="s">
        <v>177</v>
      </c>
      <c r="B39" s="56">
        <v>149</v>
      </c>
      <c r="C39" s="57" t="s">
        <v>96</v>
      </c>
      <c r="D39" s="57" t="s">
        <v>94</v>
      </c>
      <c r="E39" s="58">
        <v>1957</v>
      </c>
      <c r="F39" s="57" t="s">
        <v>195</v>
      </c>
      <c r="G39" s="51" t="str">
        <f t="shared" si="0"/>
        <v>do 69</v>
      </c>
      <c r="H39" s="57" t="s">
        <v>44</v>
      </c>
      <c r="I39" s="59" t="s">
        <v>118</v>
      </c>
      <c r="J39" s="60">
        <v>4</v>
      </c>
      <c r="K39" s="68">
        <v>36.799999999999997</v>
      </c>
      <c r="L39" s="52" t="str">
        <f>IF(AND(E39&gt;1900,YEAR($C$5)-$E39&lt;=$L$10),COUNT($L$11:L38)+1,"")</f>
        <v/>
      </c>
      <c r="M39" s="52" t="str">
        <f>IF(AND(E39&gt;1900,YEAR($C$5)-$E39&gt;$L$10,YEAR($C$5)-$E39&lt;=$M$10),COUNT($M$11:M38)+1,"")</f>
        <v/>
      </c>
      <c r="N39" s="52" t="str">
        <f>IF(AND(E39&gt;1900,YEAR($C$5)-$E39&gt;$M$10,YEAR($C$5)-$E39&lt;=$N$10),COUNT($N$11:N38)+1,"")</f>
        <v/>
      </c>
      <c r="O39" s="52" t="str">
        <f>IF(AND(E39&gt;1900,YEAR($C$5)-$E39&gt;$N$10,YEAR($C$5)-$E39&lt;=$O$10),COUNT($O$11:O38)+1,"")</f>
        <v/>
      </c>
      <c r="P39" s="52">
        <f>IF(AND(E39&gt;1900,YEAR($C$5)-$E39&gt;$O$10,YEAR($C$5)-$E39&lt;=$P$10),COUNT($P$11:P38)+1,"")</f>
        <v>4</v>
      </c>
      <c r="Q39" s="52" t="str">
        <f>IF(AND(E39&gt;1900,YEAR($C$5)-$E39&gt;=$Q$10),COUNT($Q$11:Q38)+1,"")</f>
        <v/>
      </c>
    </row>
    <row r="40" spans="1:17" x14ac:dyDescent="0.3">
      <c r="A40" s="51" t="s">
        <v>178</v>
      </c>
      <c r="B40" s="56">
        <v>33</v>
      </c>
      <c r="C40" s="57" t="s">
        <v>40</v>
      </c>
      <c r="D40" s="57" t="s">
        <v>39</v>
      </c>
      <c r="E40" s="58">
        <v>2012</v>
      </c>
      <c r="F40" s="57" t="s">
        <v>195</v>
      </c>
      <c r="G40" s="51" t="str">
        <f t="shared" si="0"/>
        <v>do 29</v>
      </c>
      <c r="H40" s="57" t="s">
        <v>37</v>
      </c>
      <c r="I40" s="59" t="s">
        <v>118</v>
      </c>
      <c r="J40" s="60">
        <v>4</v>
      </c>
      <c r="K40" s="68">
        <v>51</v>
      </c>
      <c r="L40" s="52">
        <f>IF(AND(E40&gt;1900,YEAR($C$5)-$E40&lt;=$L$10),COUNT($L$11:L39)+1,"")</f>
        <v>6</v>
      </c>
      <c r="M40" s="52" t="str">
        <f>IF(AND(E40&gt;1900,YEAR($C$5)-$E40&gt;$L$10,YEAR($C$5)-$E40&lt;=$M$10),COUNT($M$11:M39)+1,"")</f>
        <v/>
      </c>
      <c r="N40" s="52" t="str">
        <f>IF(AND(E40&gt;1900,YEAR($C$5)-$E40&gt;$M$10,YEAR($C$5)-$E40&lt;=$N$10),COUNT($N$11:N39)+1,"")</f>
        <v/>
      </c>
      <c r="O40" s="52" t="str">
        <f>IF(AND(E40&gt;1900,YEAR($C$5)-$E40&gt;$N$10,YEAR($C$5)-$E40&lt;=$O$10),COUNT($O$11:O39)+1,"")</f>
        <v/>
      </c>
      <c r="P40" s="52" t="str">
        <f>IF(AND(E40&gt;1900,YEAR($C$5)-$E40&gt;$O$10,YEAR($C$5)-$E40&lt;=$P$10),COUNT($P$11:P39)+1,"")</f>
        <v/>
      </c>
      <c r="Q40" s="52" t="str">
        <f>IF(AND(E40&gt;1900,YEAR($C$5)-$E40&gt;=$Q$10),COUNT($Q$11:Q39)+1,"")</f>
        <v/>
      </c>
    </row>
    <row r="41" spans="1:17" x14ac:dyDescent="0.3">
      <c r="A41" s="51" t="s">
        <v>179</v>
      </c>
      <c r="B41" s="56">
        <v>90</v>
      </c>
      <c r="C41" s="57" t="s">
        <v>78</v>
      </c>
      <c r="D41" s="57" t="s">
        <v>91</v>
      </c>
      <c r="E41" s="58">
        <v>2015</v>
      </c>
      <c r="F41" s="57" t="s">
        <v>195</v>
      </c>
      <c r="G41" s="51" t="str">
        <f t="shared" si="0"/>
        <v>do 29</v>
      </c>
      <c r="H41" s="57"/>
      <c r="I41" s="59" t="s">
        <v>117</v>
      </c>
      <c r="J41" s="60">
        <v>4</v>
      </c>
      <c r="K41" s="68">
        <v>55.3</v>
      </c>
      <c r="L41" s="52">
        <f>IF(AND(E41&gt;1900,YEAR($C$5)-$E41&lt;=$L$10),COUNT($L$11:L40)+1,"")</f>
        <v>7</v>
      </c>
      <c r="M41" s="52" t="str">
        <f>IF(AND(E41&gt;1900,YEAR($C$5)-$E41&gt;$L$10,YEAR($C$5)-$E41&lt;=$M$10),COUNT($M$11:M40)+1,"")</f>
        <v/>
      </c>
      <c r="N41" s="52" t="str">
        <f>IF(AND(E41&gt;1900,YEAR($C$5)-$E41&gt;$M$10,YEAR($C$5)-$E41&lt;=$N$10),COUNT($N$11:N40)+1,"")</f>
        <v/>
      </c>
      <c r="O41" s="52" t="str">
        <f>IF(AND(E41&gt;1900,YEAR($C$5)-$E41&gt;$N$10,YEAR($C$5)-$E41&lt;=$O$10),COUNT($O$11:O40)+1,"")</f>
        <v/>
      </c>
      <c r="P41" s="52" t="str">
        <f>IF(AND(E41&gt;1900,YEAR($C$5)-$E41&gt;$O$10,YEAR($C$5)-$E41&lt;=$P$10),COUNT($P$11:P40)+1,"")</f>
        <v/>
      </c>
      <c r="Q41" s="52" t="str">
        <f>IF(AND(E41&gt;1900,YEAR($C$5)-$E41&gt;=$Q$10),COUNT($Q$11:Q40)+1,"")</f>
        <v/>
      </c>
    </row>
    <row r="42" spans="1:17" x14ac:dyDescent="0.3">
      <c r="A42" s="51" t="s">
        <v>180</v>
      </c>
      <c r="B42" s="56">
        <v>141</v>
      </c>
      <c r="C42" s="57" t="s">
        <v>5</v>
      </c>
      <c r="D42" s="57" t="s">
        <v>94</v>
      </c>
      <c r="E42" s="58">
        <v>1988</v>
      </c>
      <c r="F42" s="57" t="s">
        <v>195</v>
      </c>
      <c r="G42" s="51" t="str">
        <f t="shared" si="0"/>
        <v>do 39</v>
      </c>
      <c r="H42" s="57" t="s">
        <v>44</v>
      </c>
      <c r="I42" s="59" t="s">
        <v>118</v>
      </c>
      <c r="J42" s="60">
        <v>4</v>
      </c>
      <c r="K42" s="68">
        <v>57.9</v>
      </c>
      <c r="L42" s="52" t="str">
        <f>IF(AND(E42&gt;1900,YEAR($C$5)-$E42&lt;=$L$10),COUNT($L$11:L41)+1,"")</f>
        <v/>
      </c>
      <c r="M42" s="52">
        <f>IF(AND(E42&gt;1900,YEAR($C$5)-$E42&gt;$L$10,YEAR($C$5)-$E42&lt;=$M$10),COUNT($M$11:M41)+1,"")</f>
        <v>3</v>
      </c>
      <c r="N42" s="52" t="str">
        <f>IF(AND(E42&gt;1900,YEAR($C$5)-$E42&gt;$M$10,YEAR($C$5)-$E42&lt;=$N$10),COUNT($N$11:N41)+1,"")</f>
        <v/>
      </c>
      <c r="O42" s="52" t="str">
        <f>IF(AND(E42&gt;1900,YEAR($C$5)-$E42&gt;$N$10,YEAR($C$5)-$E42&lt;=$O$10),COUNT($O$11:O41)+1,"")</f>
        <v/>
      </c>
      <c r="P42" s="52" t="str">
        <f>IF(AND(E42&gt;1900,YEAR($C$5)-$E42&gt;$O$10,YEAR($C$5)-$E42&lt;=$P$10),COUNT($P$11:P41)+1,"")</f>
        <v/>
      </c>
      <c r="Q42" s="52" t="str">
        <f>IF(AND(E42&gt;1900,YEAR($C$5)-$E42&gt;=$Q$10),COUNT($Q$11:Q41)+1,"")</f>
        <v/>
      </c>
    </row>
    <row r="43" spans="1:17" x14ac:dyDescent="0.3">
      <c r="A43" s="51" t="s">
        <v>181</v>
      </c>
      <c r="B43" s="56">
        <v>147</v>
      </c>
      <c r="C43" s="57" t="s">
        <v>50</v>
      </c>
      <c r="D43" s="57" t="s">
        <v>49</v>
      </c>
      <c r="E43" s="58">
        <v>1958</v>
      </c>
      <c r="F43" s="57" t="s">
        <v>195</v>
      </c>
      <c r="G43" s="51" t="str">
        <f t="shared" si="0"/>
        <v>do 69</v>
      </c>
      <c r="H43" s="57" t="s">
        <v>6</v>
      </c>
      <c r="I43" s="59" t="s">
        <v>119</v>
      </c>
      <c r="J43" s="69">
        <v>4</v>
      </c>
      <c r="K43" s="68">
        <v>59.3</v>
      </c>
      <c r="L43" s="52" t="str">
        <f>IF(AND(E43&gt;1900,YEAR($C$5)-$E43&lt;=$L$10),COUNT($L$11:L42)+1,"")</f>
        <v/>
      </c>
      <c r="M43" s="52" t="str">
        <f>IF(AND(E43&gt;1900,YEAR($C$5)-$E43&gt;$L$10,YEAR($C$5)-$E43&lt;=$M$10),COUNT($M$11:M42)+1,"")</f>
        <v/>
      </c>
      <c r="N43" s="52" t="str">
        <f>IF(AND(E43&gt;1900,YEAR($C$5)-$E43&gt;$M$10,YEAR($C$5)-$E43&lt;=$N$10),COUNT($N$11:N42)+1,"")</f>
        <v/>
      </c>
      <c r="O43" s="52" t="str">
        <f>IF(AND(E43&gt;1900,YEAR($C$5)-$E43&gt;$N$10,YEAR($C$5)-$E43&lt;=$O$10),COUNT($O$11:O42)+1,"")</f>
        <v/>
      </c>
      <c r="P43" s="52">
        <f>IF(AND(E43&gt;1900,YEAR($C$5)-$E43&gt;$O$10,YEAR($C$5)-$E43&lt;=$P$10),COUNT($P$11:P42)+1,"")</f>
        <v>5</v>
      </c>
      <c r="Q43" s="52" t="str">
        <f>IF(AND(E43&gt;1900,YEAR($C$5)-$E43&gt;=$Q$10),COUNT($Q$11:Q42)+1,"")</f>
        <v/>
      </c>
    </row>
    <row r="44" spans="1:17" x14ac:dyDescent="0.3">
      <c r="A44" s="51" t="s">
        <v>182</v>
      </c>
      <c r="B44" s="56">
        <v>36</v>
      </c>
      <c r="C44" s="57" t="s">
        <v>61</v>
      </c>
      <c r="D44" s="57" t="s">
        <v>64</v>
      </c>
      <c r="E44" s="58">
        <v>2012</v>
      </c>
      <c r="F44" s="57" t="s">
        <v>195</v>
      </c>
      <c r="G44" s="51" t="str">
        <f t="shared" si="0"/>
        <v>do 29</v>
      </c>
      <c r="H44" s="57" t="s">
        <v>63</v>
      </c>
      <c r="I44" s="59" t="s">
        <v>119</v>
      </c>
      <c r="J44" s="60">
        <v>5</v>
      </c>
      <c r="K44" s="68">
        <v>9.4</v>
      </c>
      <c r="L44" s="52">
        <f>IF(AND(E44&gt;1900,YEAR($C$5)-$E44&lt;=$L$10),COUNT($L$11:L43)+1,"")</f>
        <v>8</v>
      </c>
      <c r="M44" s="52" t="str">
        <f>IF(AND(E44&gt;1900,YEAR($C$5)-$E44&gt;$L$10,YEAR($C$5)-$E44&lt;=$M$10),COUNT($M$11:M43)+1,"")</f>
        <v/>
      </c>
      <c r="N44" s="52" t="str">
        <f>IF(AND(E44&gt;1900,YEAR($C$5)-$E44&gt;$M$10,YEAR($C$5)-$E44&lt;=$N$10),COUNT($N$11:N43)+1,"")</f>
        <v/>
      </c>
      <c r="O44" s="52" t="str">
        <f>IF(AND(E44&gt;1900,YEAR($C$5)-$E44&gt;$N$10,YEAR($C$5)-$E44&lt;=$O$10),COUNT($O$11:O43)+1,"")</f>
        <v/>
      </c>
      <c r="P44" s="52" t="str">
        <f>IF(AND(E44&gt;1900,YEAR($C$5)-$E44&gt;$O$10,YEAR($C$5)-$E44&lt;=$P$10),COUNT($P$11:P43)+1,"")</f>
        <v/>
      </c>
      <c r="Q44" s="52" t="str">
        <f>IF(AND(E44&gt;1900,YEAR($C$5)-$E44&gt;=$Q$10),COUNT($Q$11:Q43)+1,"")</f>
        <v/>
      </c>
    </row>
    <row r="45" spans="1:17" x14ac:dyDescent="0.3">
      <c r="A45" s="51" t="s">
        <v>183</v>
      </c>
      <c r="B45" s="56">
        <v>108</v>
      </c>
      <c r="C45" s="57" t="s">
        <v>15</v>
      </c>
      <c r="D45" s="57" t="s">
        <v>14</v>
      </c>
      <c r="E45" s="58">
        <v>1955</v>
      </c>
      <c r="F45" s="57" t="s">
        <v>195</v>
      </c>
      <c r="G45" s="51" t="str">
        <f t="shared" si="0"/>
        <v>do 69</v>
      </c>
      <c r="H45" s="57" t="s">
        <v>6</v>
      </c>
      <c r="I45" s="59" t="s">
        <v>119</v>
      </c>
      <c r="J45" s="60">
        <v>5</v>
      </c>
      <c r="K45" s="68">
        <v>17.5</v>
      </c>
      <c r="L45" s="52" t="str">
        <f>IF(AND(E45&gt;1900,YEAR($C$5)-$E45&lt;=$L$10),COUNT($L$11:L44)+1,"")</f>
        <v/>
      </c>
      <c r="M45" s="52" t="str">
        <f>IF(AND(E45&gt;1900,YEAR($C$5)-$E45&gt;$L$10,YEAR($C$5)-$E45&lt;=$M$10),COUNT($M$11:M44)+1,"")</f>
        <v/>
      </c>
      <c r="N45" s="52" t="str">
        <f>IF(AND(E45&gt;1900,YEAR($C$5)-$E45&gt;$M$10,YEAR($C$5)-$E45&lt;=$N$10),COUNT($N$11:N44)+1,"")</f>
        <v/>
      </c>
      <c r="O45" s="52" t="str">
        <f>IF(AND(E45&gt;1900,YEAR($C$5)-$E45&gt;$N$10,YEAR($C$5)-$E45&lt;=$O$10),COUNT($O$11:O44)+1,"")</f>
        <v/>
      </c>
      <c r="P45" s="52">
        <f>IF(AND(E45&gt;1900,YEAR($C$5)-$E45&gt;$O$10,YEAR($C$5)-$E45&lt;=$P$10),COUNT($P$11:P44)+1,"")</f>
        <v>6</v>
      </c>
      <c r="Q45" s="52" t="str">
        <f>IF(AND(E45&gt;1900,YEAR($C$5)-$E45&gt;=$Q$10),COUNT($Q$11:Q44)+1,"")</f>
        <v/>
      </c>
    </row>
    <row r="46" spans="1:17" x14ac:dyDescent="0.3">
      <c r="A46" s="51" t="s">
        <v>184</v>
      </c>
      <c r="B46" s="56">
        <v>143</v>
      </c>
      <c r="C46" s="57" t="s">
        <v>60</v>
      </c>
      <c r="D46" s="57" t="s">
        <v>27</v>
      </c>
      <c r="E46" s="58">
        <v>1951</v>
      </c>
      <c r="F46" s="57" t="s">
        <v>195</v>
      </c>
      <c r="G46" s="51" t="str">
        <f t="shared" si="0"/>
        <v>70 +</v>
      </c>
      <c r="H46" s="57" t="s">
        <v>6</v>
      </c>
      <c r="I46" s="59" t="s">
        <v>119</v>
      </c>
      <c r="J46" s="60">
        <v>5</v>
      </c>
      <c r="K46" s="68">
        <v>21.1</v>
      </c>
      <c r="L46" s="52" t="str">
        <f>IF(AND(E46&gt;1900,YEAR($C$5)-$E46&lt;=$L$10),COUNT($L$11:L45)+1,"")</f>
        <v/>
      </c>
      <c r="M46" s="52" t="str">
        <f>IF(AND(E46&gt;1900,YEAR($C$5)-$E46&gt;$L$10,YEAR($C$5)-$E46&lt;=$M$10),COUNT($M$11:M45)+1,"")</f>
        <v/>
      </c>
      <c r="N46" s="52" t="str">
        <f>IF(AND(E46&gt;1900,YEAR($C$5)-$E46&gt;$M$10,YEAR($C$5)-$E46&lt;=$N$10),COUNT($N$11:N45)+1,"")</f>
        <v/>
      </c>
      <c r="O46" s="52" t="str">
        <f>IF(AND(E46&gt;1900,YEAR($C$5)-$E46&gt;$N$10,YEAR($C$5)-$E46&lt;=$O$10),COUNT($O$11:O45)+1,"")</f>
        <v/>
      </c>
      <c r="P46" s="52" t="str">
        <f>IF(AND(E46&gt;1900,YEAR($C$5)-$E46&gt;$O$10,YEAR($C$5)-$E46&lt;=$P$10),COUNT($P$11:P45)+1,"")</f>
        <v/>
      </c>
      <c r="Q46" s="52">
        <f>IF(AND(E46&gt;1900,YEAR($C$5)-$E46&gt;=$Q$10),COUNT($Q$11:Q45)+1,"")</f>
        <v>2</v>
      </c>
    </row>
    <row r="47" spans="1:17" x14ac:dyDescent="0.3">
      <c r="A47" s="51" t="s">
        <v>185</v>
      </c>
      <c r="B47" s="56">
        <v>132</v>
      </c>
      <c r="C47" s="57" t="s">
        <v>93</v>
      </c>
      <c r="D47" s="57" t="s">
        <v>92</v>
      </c>
      <c r="E47" s="58">
        <v>1947</v>
      </c>
      <c r="F47" s="57" t="s">
        <v>195</v>
      </c>
      <c r="G47" s="51" t="str">
        <f t="shared" si="0"/>
        <v>70 +</v>
      </c>
      <c r="H47" s="57" t="s">
        <v>6</v>
      </c>
      <c r="I47" s="59" t="s">
        <v>119</v>
      </c>
      <c r="J47" s="60">
        <v>5</v>
      </c>
      <c r="K47" s="68">
        <v>26</v>
      </c>
      <c r="L47" s="52" t="str">
        <f>IF(AND(E47&gt;1900,YEAR($C$5)-$E47&lt;=$L$10),COUNT($L$11:L46)+1,"")</f>
        <v/>
      </c>
      <c r="M47" s="52" t="str">
        <f>IF(AND(E47&gt;1900,YEAR($C$5)-$E47&gt;$L$10,YEAR($C$5)-$E47&lt;=$M$10),COUNT($M$11:M46)+1,"")</f>
        <v/>
      </c>
      <c r="N47" s="52" t="str">
        <f>IF(AND(E47&gt;1900,YEAR($C$5)-$E47&gt;$M$10,YEAR($C$5)-$E47&lt;=$N$10),COUNT($N$11:N46)+1,"")</f>
        <v/>
      </c>
      <c r="O47" s="52" t="str">
        <f>IF(AND(E47&gt;1900,YEAR($C$5)-$E47&gt;$N$10,YEAR($C$5)-$E47&lt;=$O$10),COUNT($O$11:O46)+1,"")</f>
        <v/>
      </c>
      <c r="P47" s="52" t="str">
        <f>IF(AND(E47&gt;1900,YEAR($C$5)-$E47&gt;$O$10,YEAR($C$5)-$E47&lt;=$P$10),COUNT($P$11:P46)+1,"")</f>
        <v/>
      </c>
      <c r="Q47" s="52">
        <f>IF(AND(E47&gt;1900,YEAR($C$5)-$E47&gt;=$Q$10),COUNT($Q$11:Q46)+1,"")</f>
        <v>3</v>
      </c>
    </row>
    <row r="48" spans="1:17" x14ac:dyDescent="0.3">
      <c r="A48" s="51" t="s">
        <v>186</v>
      </c>
      <c r="B48" s="56">
        <v>140</v>
      </c>
      <c r="C48" s="57" t="s">
        <v>66</v>
      </c>
      <c r="D48" s="57" t="s">
        <v>65</v>
      </c>
      <c r="E48" s="58">
        <v>1957</v>
      </c>
      <c r="F48" s="57" t="s">
        <v>195</v>
      </c>
      <c r="G48" s="51" t="str">
        <f t="shared" si="0"/>
        <v>do 69</v>
      </c>
      <c r="H48" s="57" t="s">
        <v>6</v>
      </c>
      <c r="I48" s="59" t="s">
        <v>119</v>
      </c>
      <c r="J48" s="60">
        <v>5</v>
      </c>
      <c r="K48" s="68">
        <v>28</v>
      </c>
      <c r="L48" s="52" t="str">
        <f>IF(AND(E48&gt;1900,YEAR($C$5)-$E48&lt;=$L$10),COUNT($L$11:L47)+1,"")</f>
        <v/>
      </c>
      <c r="M48" s="52" t="str">
        <f>IF(AND(E48&gt;1900,YEAR($C$5)-$E48&gt;$L$10,YEAR($C$5)-$E48&lt;=$M$10),COUNT($M$11:M47)+1,"")</f>
        <v/>
      </c>
      <c r="N48" s="52" t="str">
        <f>IF(AND(E48&gt;1900,YEAR($C$5)-$E48&gt;$M$10,YEAR($C$5)-$E48&lt;=$N$10),COUNT($N$11:N47)+1,"")</f>
        <v/>
      </c>
      <c r="O48" s="52" t="str">
        <f>IF(AND(E48&gt;1900,YEAR($C$5)-$E48&gt;$N$10,YEAR($C$5)-$E48&lt;=$O$10),COUNT($O$11:O47)+1,"")</f>
        <v/>
      </c>
      <c r="P48" s="52">
        <f>IF(AND(E48&gt;1900,YEAR($C$5)-$E48&gt;$O$10,YEAR($C$5)-$E48&lt;=$P$10),COUNT($P$11:P47)+1,"")</f>
        <v>7</v>
      </c>
      <c r="Q48" s="52" t="str">
        <f>IF(AND(E48&gt;1900,YEAR($C$5)-$E48&gt;=$Q$10),COUNT($Q$11:Q47)+1,"")</f>
        <v/>
      </c>
    </row>
    <row r="49" spans="1:18" x14ac:dyDescent="0.3">
      <c r="A49" s="51" t="s">
        <v>187</v>
      </c>
      <c r="B49" s="56">
        <v>158</v>
      </c>
      <c r="C49" s="57" t="s">
        <v>11</v>
      </c>
      <c r="D49" s="57" t="s">
        <v>4</v>
      </c>
      <c r="E49" s="58">
        <v>1970</v>
      </c>
      <c r="F49" s="57" t="s">
        <v>195</v>
      </c>
      <c r="G49" s="51" t="str">
        <f t="shared" si="0"/>
        <v>do 59</v>
      </c>
      <c r="H49" s="57" t="s">
        <v>12</v>
      </c>
      <c r="I49" s="59" t="s">
        <v>119</v>
      </c>
      <c r="J49" s="60">
        <v>5</v>
      </c>
      <c r="K49" s="68">
        <v>50.1</v>
      </c>
      <c r="L49" s="52" t="str">
        <f>IF(AND(E49&gt;1900,YEAR($C$5)-$E49&lt;=$L$10),COUNT($L$11:L48)+1,"")</f>
        <v/>
      </c>
      <c r="M49" s="52" t="str">
        <f>IF(AND(E49&gt;1900,YEAR($C$5)-$E49&gt;$L$10,YEAR($C$5)-$E49&lt;=$M$10),COUNT($M$11:M48)+1,"")</f>
        <v/>
      </c>
      <c r="N49" s="52" t="str">
        <f>IF(AND(E49&gt;1900,YEAR($C$5)-$E49&gt;$M$10,YEAR($C$5)-$E49&lt;=$N$10),COUNT($N$11:N48)+1,"")</f>
        <v/>
      </c>
      <c r="O49" s="52">
        <f>IF(AND(E49&gt;1900,YEAR($C$5)-$E49&gt;$N$10,YEAR($C$5)-$E49&lt;=$O$10),COUNT($O$11:O48)+1,"")</f>
        <v>8</v>
      </c>
      <c r="P49" s="52" t="str">
        <f>IF(AND(E49&gt;1900,YEAR($C$5)-$E49&gt;$O$10,YEAR($C$5)-$E49&lt;=$P$10),COUNT($P$11:P48)+1,"")</f>
        <v/>
      </c>
      <c r="Q49" s="52" t="str">
        <f>IF(AND(E49&gt;1900,YEAR($C$5)-$E49&gt;=$Q$10),COUNT($Q$11:Q48)+1,"")</f>
        <v/>
      </c>
    </row>
    <row r="50" spans="1:18" x14ac:dyDescent="0.3">
      <c r="A50" s="51" t="s">
        <v>188</v>
      </c>
      <c r="B50" s="56">
        <v>102</v>
      </c>
      <c r="C50" s="56" t="s">
        <v>145</v>
      </c>
      <c r="D50" s="56" t="s">
        <v>31</v>
      </c>
      <c r="E50" s="56">
        <v>1954</v>
      </c>
      <c r="F50" s="57" t="s">
        <v>195</v>
      </c>
      <c r="G50" s="51" t="str">
        <f t="shared" si="0"/>
        <v>do 69</v>
      </c>
      <c r="H50" s="56" t="s">
        <v>6</v>
      </c>
      <c r="I50" s="59" t="s">
        <v>119</v>
      </c>
      <c r="J50" s="60">
        <v>5</v>
      </c>
      <c r="K50" s="68">
        <v>51.1</v>
      </c>
      <c r="L50" s="52" t="str">
        <f>IF(AND(E50&gt;1900,YEAR($C$5)-$E50&lt;=$L$10),COUNT($L$11:L49)+1,"")</f>
        <v/>
      </c>
      <c r="M50" s="52" t="str">
        <f>IF(AND(E50&gt;1900,YEAR($C$5)-$E50&gt;$L$10,YEAR($C$5)-$E50&lt;=$M$10),COUNT($M$11:M49)+1,"")</f>
        <v/>
      </c>
      <c r="N50" s="52" t="str">
        <f>IF(AND(E50&gt;1900,YEAR($C$5)-$E50&gt;$M$10,YEAR($C$5)-$E50&lt;=$N$10),COUNT($N$11:N49)+1,"")</f>
        <v/>
      </c>
      <c r="O50" s="52" t="str">
        <f>IF(AND(E50&gt;1900,YEAR($C$5)-$E50&gt;$N$10,YEAR($C$5)-$E50&lt;=$O$10),COUNT($O$11:O49)+1,"")</f>
        <v/>
      </c>
      <c r="P50" s="52">
        <f>IF(AND(E50&gt;1900,YEAR($C$5)-$E50&gt;$O$10,YEAR($C$5)-$E50&lt;=$P$10),COUNT($P$11:P49)+1,"")</f>
        <v>8</v>
      </c>
      <c r="Q50" s="52" t="str">
        <f>IF(AND(E50&gt;1900,YEAR($C$5)-$E50&gt;=$Q$10),COUNT($Q$11:Q49)+1,"")</f>
        <v/>
      </c>
    </row>
    <row r="51" spans="1:18" x14ac:dyDescent="0.3">
      <c r="A51" s="51" t="s">
        <v>189</v>
      </c>
      <c r="B51" s="56">
        <v>172</v>
      </c>
      <c r="C51" s="57" t="s">
        <v>23</v>
      </c>
      <c r="D51" s="57" t="s">
        <v>22</v>
      </c>
      <c r="E51" s="58">
        <v>1959</v>
      </c>
      <c r="F51" s="57" t="s">
        <v>195</v>
      </c>
      <c r="G51" s="51" t="str">
        <f t="shared" si="0"/>
        <v>do 69</v>
      </c>
      <c r="H51" s="57" t="s">
        <v>6</v>
      </c>
      <c r="I51" s="59" t="s">
        <v>118</v>
      </c>
      <c r="J51" s="60">
        <v>5</v>
      </c>
      <c r="K51" s="68">
        <v>51.9</v>
      </c>
      <c r="L51" s="52" t="str">
        <f>IF(AND(E51&gt;1900,YEAR($C$5)-$E51&lt;=$L$10),COUNT($L$11:L50)+1,"")</f>
        <v/>
      </c>
      <c r="M51" s="52" t="str">
        <f>IF(AND(E51&gt;1900,YEAR($C$5)-$E51&gt;$L$10,YEAR($C$5)-$E51&lt;=$M$10),COUNT($M$11:M50)+1,"")</f>
        <v/>
      </c>
      <c r="N51" s="52" t="str">
        <f>IF(AND(E51&gt;1900,YEAR($C$5)-$E51&gt;$M$10,YEAR($C$5)-$E51&lt;=$N$10),COUNT($N$11:N50)+1,"")</f>
        <v/>
      </c>
      <c r="O51" s="52" t="str">
        <f>IF(AND(E51&gt;1900,YEAR($C$5)-$E51&gt;$N$10,YEAR($C$5)-$E51&lt;=$O$10),COUNT($O$11:O50)+1,"")</f>
        <v/>
      </c>
      <c r="P51" s="52">
        <f>IF(AND(E51&gt;1900,YEAR($C$5)-$E51&gt;$O$10,YEAR($C$5)-$E51&lt;=$P$10),COUNT($P$11:P50)+1,"")</f>
        <v>9</v>
      </c>
      <c r="Q51" s="52" t="str">
        <f>IF(AND(E51&gt;1900,YEAR($C$5)-$E51&gt;=$Q$10),COUNT($Q$11:Q50)+1,"")</f>
        <v/>
      </c>
    </row>
    <row r="52" spans="1:18" x14ac:dyDescent="0.3">
      <c r="A52" s="51" t="s">
        <v>190</v>
      </c>
      <c r="B52" s="56">
        <v>106</v>
      </c>
      <c r="C52" s="57" t="s">
        <v>11</v>
      </c>
      <c r="D52" s="57" t="s">
        <v>31</v>
      </c>
      <c r="E52" s="58">
        <v>1946</v>
      </c>
      <c r="F52" s="57" t="s">
        <v>195</v>
      </c>
      <c r="G52" s="51" t="str">
        <f t="shared" si="0"/>
        <v>70 +</v>
      </c>
      <c r="H52" s="57" t="s">
        <v>6</v>
      </c>
      <c r="I52" s="59" t="s">
        <v>119</v>
      </c>
      <c r="J52" s="60">
        <v>6</v>
      </c>
      <c r="K52" s="68">
        <v>4.5999999999999996</v>
      </c>
      <c r="L52" s="52" t="str">
        <f>IF(AND(E52&gt;1900,YEAR($C$5)-$E52&lt;=$L$10),COUNT($L$11:L51)+1,"")</f>
        <v/>
      </c>
      <c r="M52" s="52" t="str">
        <f>IF(AND(E52&gt;1900,YEAR($C$5)-$E52&gt;$L$10,YEAR($C$5)-$E52&lt;=$M$10),COUNT($M$11:M51)+1,"")</f>
        <v/>
      </c>
      <c r="N52" s="52" t="str">
        <f>IF(AND(E52&gt;1900,YEAR($C$5)-$E52&gt;$M$10,YEAR($C$5)-$E52&lt;=$N$10),COUNT($N$11:N51)+1,"")</f>
        <v/>
      </c>
      <c r="O52" s="52" t="str">
        <f>IF(AND(E52&gt;1900,YEAR($C$5)-$E52&gt;$N$10,YEAR($C$5)-$E52&lt;=$O$10),COUNT($O$11:O51)+1,"")</f>
        <v/>
      </c>
      <c r="P52" s="52" t="str">
        <f>IF(AND(E52&gt;1900,YEAR($C$5)-$E52&gt;$O$10,YEAR($C$5)-$E52&lt;=$P$10),COUNT($P$11:P51)+1,"")</f>
        <v/>
      </c>
      <c r="Q52" s="52">
        <f>IF(AND(E52&gt;1900,YEAR($C$5)-$E52&gt;=$Q$10),COUNT($Q$11:Q51)+1,"")</f>
        <v>4</v>
      </c>
    </row>
    <row r="53" spans="1:18" x14ac:dyDescent="0.3">
      <c r="A53" s="51" t="s">
        <v>191</v>
      </c>
      <c r="B53" s="56">
        <v>47</v>
      </c>
      <c r="C53" s="56" t="s">
        <v>140</v>
      </c>
      <c r="D53" s="56" t="s">
        <v>139</v>
      </c>
      <c r="E53" s="56">
        <v>1958</v>
      </c>
      <c r="F53" s="57" t="s">
        <v>195</v>
      </c>
      <c r="G53" s="51" t="str">
        <f t="shared" si="0"/>
        <v>do 69</v>
      </c>
      <c r="H53" s="56" t="s">
        <v>6</v>
      </c>
      <c r="I53" s="59" t="s">
        <v>119</v>
      </c>
      <c r="J53" s="60">
        <v>6</v>
      </c>
      <c r="K53" s="68">
        <v>15.6</v>
      </c>
      <c r="L53" s="52" t="str">
        <f>IF(AND(E53&gt;1900,YEAR($C$5)-$E53&lt;=$L$10),COUNT($L$11:L52)+1,"")</f>
        <v/>
      </c>
      <c r="M53" s="52" t="str">
        <f>IF(AND(E53&gt;1900,YEAR($C$5)-$E53&gt;$L$10,YEAR($C$5)-$E53&lt;=$M$10),COUNT($M$11:M52)+1,"")</f>
        <v/>
      </c>
      <c r="N53" s="52" t="str">
        <f>IF(AND(E53&gt;1900,YEAR($C$5)-$E53&gt;$M$10,YEAR($C$5)-$E53&lt;=$N$10),COUNT($N$11:N52)+1,"")</f>
        <v/>
      </c>
      <c r="O53" s="52" t="str">
        <f>IF(AND(E53&gt;1900,YEAR($C$5)-$E53&gt;$N$10,YEAR($C$5)-$E53&lt;=$O$10),COUNT($O$11:O52)+1,"")</f>
        <v/>
      </c>
      <c r="P53" s="52">
        <f>IF(AND(E53&gt;1900,YEAR($C$5)-$E53&gt;$O$10,YEAR($C$5)-$E53&lt;=$P$10),COUNT($P$11:P52)+1,"")</f>
        <v>10</v>
      </c>
      <c r="Q53" s="52" t="str">
        <f>IF(AND(E53&gt;1900,YEAR($C$5)-$E53&gt;=$Q$10),COUNT($Q$11:Q52)+1,"")</f>
        <v/>
      </c>
    </row>
    <row r="54" spans="1:18" x14ac:dyDescent="0.3">
      <c r="A54" s="51" t="s">
        <v>192</v>
      </c>
      <c r="B54" s="56">
        <v>157</v>
      </c>
      <c r="C54" s="56" t="s">
        <v>5</v>
      </c>
      <c r="D54" s="56" t="s">
        <v>94</v>
      </c>
      <c r="E54" s="56">
        <v>1955</v>
      </c>
      <c r="F54" s="57" t="s">
        <v>195</v>
      </c>
      <c r="G54" s="51" t="str">
        <f t="shared" si="0"/>
        <v>do 69</v>
      </c>
      <c r="H54" s="56" t="s">
        <v>6</v>
      </c>
      <c r="I54" s="59" t="s">
        <v>119</v>
      </c>
      <c r="J54" s="60">
        <v>8</v>
      </c>
      <c r="K54" s="68">
        <v>44.5</v>
      </c>
      <c r="L54" s="52" t="str">
        <f>IF(AND(E54&gt;1900,YEAR($C$5)-$E54&lt;=$L$10),COUNT($L$11:L53)+1,"")</f>
        <v/>
      </c>
      <c r="M54" s="52" t="str">
        <f>IF(AND(E54&gt;1900,YEAR($C$5)-$E54&gt;$L$10,YEAR($C$5)-$E54&lt;=$M$10),COUNT($M$11:M53)+1,"")</f>
        <v/>
      </c>
      <c r="N54" s="52" t="str">
        <f>IF(AND(E54&gt;1900,YEAR($C$5)-$E54&gt;$M$10,YEAR($C$5)-$E54&lt;=$N$10),COUNT($N$11:N53)+1,"")</f>
        <v/>
      </c>
      <c r="O54" s="52" t="str">
        <f>IF(AND(E54&gt;1900,YEAR($C$5)-$E54&gt;$N$10,YEAR($C$5)-$E54&lt;=$O$10),COUNT($O$11:O53)+1,"")</f>
        <v/>
      </c>
      <c r="P54" s="52">
        <f>IF(AND(E54&gt;1900,YEAR($C$5)-$E54&gt;$O$10,YEAR($C$5)-$E54&lt;=$P$10),COUNT($P$11:P53)+1,"")</f>
        <v>11</v>
      </c>
      <c r="Q54" s="52" t="str">
        <f>IF(AND(E54&gt;1900,YEAR($C$5)-$E54&gt;=$Q$10),COUNT($Q$11:Q53)+1,"")</f>
        <v/>
      </c>
    </row>
    <row r="55" spans="1:18" x14ac:dyDescent="0.3">
      <c r="A55" s="51"/>
      <c r="B55" s="70" t="s">
        <v>132</v>
      </c>
      <c r="C55" s="57" t="s">
        <v>53</v>
      </c>
      <c r="D55" s="57" t="s">
        <v>10</v>
      </c>
      <c r="E55" s="58">
        <v>1980</v>
      </c>
      <c r="F55" s="57" t="s">
        <v>195</v>
      </c>
      <c r="G55" s="51" t="str">
        <f t="shared" si="0"/>
        <v>do 49</v>
      </c>
      <c r="H55" s="57" t="s">
        <v>54</v>
      </c>
      <c r="I55" s="59" t="s">
        <v>115</v>
      </c>
      <c r="J55" s="69" t="s">
        <v>133</v>
      </c>
      <c r="K55" s="56"/>
      <c r="L55" s="52" t="str">
        <f>IF(AND(E55&gt;1900,YEAR($C$5)-$E55&lt;=$L$10),COUNT($L$11:L54)+1,"")</f>
        <v/>
      </c>
      <c r="M55" s="52"/>
      <c r="N55" s="52"/>
      <c r="O55" s="52"/>
      <c r="P55" s="52"/>
      <c r="Q55" s="52"/>
    </row>
    <row r="56" spans="1:18" x14ac:dyDescent="0.3">
      <c r="A56" s="51"/>
      <c r="B56" s="70" t="s">
        <v>132</v>
      </c>
      <c r="C56" s="57" t="s">
        <v>20</v>
      </c>
      <c r="D56" s="57" t="s">
        <v>19</v>
      </c>
      <c r="E56" s="58">
        <v>1968</v>
      </c>
      <c r="F56" s="57" t="s">
        <v>195</v>
      </c>
      <c r="G56" s="51" t="str">
        <f t="shared" si="0"/>
        <v>do 59</v>
      </c>
      <c r="H56" s="57" t="s">
        <v>21</v>
      </c>
      <c r="I56" s="59" t="s">
        <v>116</v>
      </c>
      <c r="J56" s="69" t="s">
        <v>133</v>
      </c>
      <c r="K56" s="56"/>
      <c r="L56" s="52" t="str">
        <f>IF(AND(E56&gt;1900,YEAR($C$5)-$E56&lt;=$L$10),COUNT($L$11:L55)+1,"")</f>
        <v/>
      </c>
      <c r="M56" s="52"/>
      <c r="N56" s="52"/>
      <c r="O56" s="52"/>
      <c r="P56" s="52"/>
      <c r="Q56" s="52"/>
    </row>
    <row r="57" spans="1:18" s="23" customFormat="1" ht="3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R57" s="24"/>
    </row>
    <row r="58" spans="1:18" s="42" customFormat="1" ht="18" x14ac:dyDescent="0.35">
      <c r="A58" s="40" t="s">
        <v>193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1"/>
    </row>
    <row r="59" spans="1:18" s="23" customFormat="1" ht="3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R59" s="24"/>
    </row>
    <row r="60" spans="1:18" x14ac:dyDescent="0.3">
      <c r="A60" s="43" t="s">
        <v>152</v>
      </c>
      <c r="B60" s="44" t="s">
        <v>153</v>
      </c>
      <c r="C60" s="43" t="s">
        <v>1</v>
      </c>
      <c r="D60" s="43" t="s">
        <v>0</v>
      </c>
      <c r="E60" s="43" t="s">
        <v>154</v>
      </c>
      <c r="F60" s="43" t="s">
        <v>155</v>
      </c>
      <c r="G60" s="43" t="s">
        <v>156</v>
      </c>
      <c r="H60" s="43" t="s">
        <v>3</v>
      </c>
      <c r="I60" s="53"/>
      <c r="J60" s="43" t="s">
        <v>157</v>
      </c>
      <c r="K60" s="43" t="s">
        <v>158</v>
      </c>
      <c r="L60" s="45">
        <f>L$10</f>
        <v>29</v>
      </c>
      <c r="M60" s="45">
        <f t="shared" ref="M60:Q60" si="1">M$10</f>
        <v>39</v>
      </c>
      <c r="N60" s="45">
        <f t="shared" si="1"/>
        <v>49</v>
      </c>
      <c r="O60" s="45">
        <f t="shared" si="1"/>
        <v>59</v>
      </c>
      <c r="P60" s="45">
        <f t="shared" si="1"/>
        <v>69</v>
      </c>
      <c r="Q60" s="46">
        <f t="shared" si="1"/>
        <v>70</v>
      </c>
    </row>
    <row r="61" spans="1:18" x14ac:dyDescent="0.3">
      <c r="A61" s="48"/>
      <c r="B61" s="49"/>
      <c r="C61" s="48"/>
      <c r="D61" s="48"/>
      <c r="E61" s="48"/>
      <c r="F61" s="48"/>
      <c r="G61" s="48"/>
      <c r="H61" s="48"/>
      <c r="I61" s="54"/>
      <c r="J61" s="48"/>
      <c r="K61" s="48"/>
      <c r="L61" s="50" t="s">
        <v>159</v>
      </c>
      <c r="M61" s="50" t="s">
        <v>160</v>
      </c>
      <c r="N61" s="50" t="s">
        <v>161</v>
      </c>
      <c r="O61" s="50" t="s">
        <v>162</v>
      </c>
      <c r="P61" s="50" t="s">
        <v>163</v>
      </c>
      <c r="Q61" s="50" t="s">
        <v>164</v>
      </c>
    </row>
    <row r="62" spans="1:18" x14ac:dyDescent="0.3">
      <c r="A62" s="51" t="s">
        <v>103</v>
      </c>
      <c r="B62" s="71">
        <v>93</v>
      </c>
      <c r="C62" s="72" t="s">
        <v>83</v>
      </c>
      <c r="D62" s="72" t="s">
        <v>82</v>
      </c>
      <c r="E62" s="73">
        <v>1983</v>
      </c>
      <c r="F62" s="72" t="s">
        <v>196</v>
      </c>
      <c r="G62" s="51" t="str">
        <f t="shared" ref="G62:G79" si="2">IF($E62&gt;1900,IF(YEAR($C$5)-$E62&lt;=$L$10,"do "&amp;$L$10,IF(YEAR($C$5)-$E62&lt;=$M$10,"do "&amp;$M$10,IF(YEAR($C$5)-$E62&lt;=$N$10,"do "&amp;$N$10,IF(YEAR($C$5)-$E62&lt;=$O$10,"do "&amp;$O$10,IF(YEAR($C$5)-$E62&lt;=$P$10,"do "&amp;$P$10,$Q$10&amp;" +"))))),"")</f>
        <v>do 49</v>
      </c>
      <c r="H62" s="72" t="s">
        <v>84</v>
      </c>
      <c r="I62" s="74" t="s">
        <v>115</v>
      </c>
      <c r="J62" s="75">
        <v>3</v>
      </c>
      <c r="K62" s="71">
        <v>27.9</v>
      </c>
      <c r="L62" s="52" t="str">
        <f>IF(AND(E62&gt;1900,YEAR($C$5)-$E62&lt;=$L$10),COUNT($L$61:L61)+1,"")</f>
        <v/>
      </c>
      <c r="M62" s="52" t="str">
        <f>IF(AND(E62&gt;1900,YEAR($C$5)-$E62&gt;$L$10,YEAR($C$5)-$E62&lt;=$M$10),COUNT($M$61:M61)+1,"")</f>
        <v/>
      </c>
      <c r="N62" s="52">
        <f>IF(AND(E62&gt;1900,YEAR($C$5)-$E62&gt;$M$10,YEAR($C$5)-$E62&lt;=$N$10),COUNT($N$61:N61)+1,"")</f>
        <v>1</v>
      </c>
      <c r="O62" s="52" t="str">
        <f>IF(AND(E62&gt;1900,YEAR($C$5)-$E62&gt;$N$10,YEAR($C$5)-$E62&lt;=$O$10),COUNT($O$61:O61)+1,"")</f>
        <v/>
      </c>
      <c r="P62" s="52" t="str">
        <f>IF(AND(E62&gt;1900,YEAR($C$5)-$E62&gt;$O$10,YEAR($C$5)-$E62&lt;=$P$10),COUNT($P$61:P61)+1,"")</f>
        <v/>
      </c>
      <c r="Q62" s="52" t="str">
        <f>IF(AND(E62&gt;1900,YEAR($C$5)-$E62&gt;=$Q$10),COUNT($Q$61:Q61)+1,"")</f>
        <v/>
      </c>
    </row>
    <row r="63" spans="1:18" x14ac:dyDescent="0.3">
      <c r="A63" s="51" t="s">
        <v>104</v>
      </c>
      <c r="B63" s="71">
        <v>91</v>
      </c>
      <c r="C63" s="72" t="s">
        <v>36</v>
      </c>
      <c r="D63" s="72" t="s">
        <v>35</v>
      </c>
      <c r="E63" s="73">
        <v>1981</v>
      </c>
      <c r="F63" s="72" t="s">
        <v>196</v>
      </c>
      <c r="G63" s="51" t="str">
        <f t="shared" si="2"/>
        <v>do 49</v>
      </c>
      <c r="H63" s="72" t="s">
        <v>37</v>
      </c>
      <c r="I63" s="74" t="s">
        <v>117</v>
      </c>
      <c r="J63" s="75">
        <v>4</v>
      </c>
      <c r="K63" s="76">
        <v>4.8</v>
      </c>
      <c r="L63" s="52" t="str">
        <f>IF(AND(E63&gt;1900,YEAR($C$5)-$E63&lt;=$L$10),COUNT($L$61:L62)+1,"")</f>
        <v/>
      </c>
      <c r="M63" s="52" t="str">
        <f>IF(AND(E63&gt;1900,YEAR($C$5)-$E63&gt;$L$10,YEAR($C$5)-$E63&lt;=$M$10),COUNT($M$61:M62)+1,"")</f>
        <v/>
      </c>
      <c r="N63" s="52">
        <f>IF(AND(E63&gt;1900,YEAR($C$5)-$E63&gt;$M$10,YEAR($C$5)-$E63&lt;=$N$10),COUNT($N$61:N62)+1,"")</f>
        <v>2</v>
      </c>
      <c r="O63" s="52" t="str">
        <f>IF(AND(E63&gt;1900,YEAR($C$5)-$E63&gt;$N$10,YEAR($C$5)-$E63&lt;=$O$10),COUNT($O$61:O62)+1,"")</f>
        <v/>
      </c>
      <c r="P63" s="52" t="str">
        <f>IF(AND(E63&gt;1900,YEAR($C$5)-$E63&gt;$O$10,YEAR($C$5)-$E63&lt;=$P$10),COUNT($P$61:P62)+1,"")</f>
        <v/>
      </c>
      <c r="Q63" s="52" t="str">
        <f>IF(AND(E63&gt;1900,YEAR($C$5)-$E63&gt;=$Q$10),COUNT($Q$61:Q62)+1,"")</f>
        <v/>
      </c>
    </row>
    <row r="64" spans="1:18" x14ac:dyDescent="0.3">
      <c r="A64" s="51" t="s">
        <v>105</v>
      </c>
      <c r="B64" s="71">
        <v>201</v>
      </c>
      <c r="C64" s="71" t="s">
        <v>124</v>
      </c>
      <c r="D64" s="71" t="s">
        <v>123</v>
      </c>
      <c r="E64" s="71">
        <v>1973</v>
      </c>
      <c r="F64" s="72" t="s">
        <v>196</v>
      </c>
      <c r="G64" s="51" t="str">
        <f t="shared" si="2"/>
        <v>do 59</v>
      </c>
      <c r="H64" s="71" t="s">
        <v>6</v>
      </c>
      <c r="I64" s="74" t="s">
        <v>117</v>
      </c>
      <c r="J64" s="75">
        <v>4</v>
      </c>
      <c r="K64" s="76">
        <v>6.3</v>
      </c>
      <c r="L64" s="52" t="str">
        <f>IF(AND(E64&gt;1900,YEAR($C$5)-$E64&lt;=$L$10),COUNT($L$61:L63)+1,"")</f>
        <v/>
      </c>
      <c r="M64" s="52" t="str">
        <f>IF(AND(E64&gt;1900,YEAR($C$5)-$E64&gt;$L$10,YEAR($C$5)-$E64&lt;=$M$10),COUNT($M$61:M63)+1,"")</f>
        <v/>
      </c>
      <c r="N64" s="52" t="str">
        <f>IF(AND(E64&gt;1900,YEAR($C$5)-$E64&gt;$M$10,YEAR($C$5)-$E64&lt;=$N$10),COUNT($N$61:N63)+1,"")</f>
        <v/>
      </c>
      <c r="O64" s="52">
        <f>IF(AND(E64&gt;1900,YEAR($C$5)-$E64&gt;$N$10,YEAR($C$5)-$E64&lt;=$O$10),COUNT($O$61:O63)+1,"")</f>
        <v>1</v>
      </c>
      <c r="P64" s="52" t="str">
        <f>IF(AND(E64&gt;1900,YEAR($C$5)-$E64&gt;$O$10,YEAR($C$5)-$E64&lt;=$P$10),COUNT($P$61:P63)+1,"")</f>
        <v/>
      </c>
      <c r="Q64" s="52" t="str">
        <f>IF(AND(E64&gt;1900,YEAR($C$5)-$E64&gt;=$Q$10),COUNT($Q$61:Q63)+1,"")</f>
        <v/>
      </c>
    </row>
    <row r="65" spans="1:17" x14ac:dyDescent="0.3">
      <c r="A65" s="51" t="s">
        <v>106</v>
      </c>
      <c r="B65" s="71">
        <v>49</v>
      </c>
      <c r="C65" s="72" t="s">
        <v>61</v>
      </c>
      <c r="D65" s="72" t="s">
        <v>62</v>
      </c>
      <c r="E65" s="73">
        <v>2011</v>
      </c>
      <c r="F65" s="72" t="s">
        <v>196</v>
      </c>
      <c r="G65" s="51" t="str">
        <f t="shared" si="2"/>
        <v>do 29</v>
      </c>
      <c r="H65" s="72" t="s">
        <v>63</v>
      </c>
      <c r="I65" s="74" t="s">
        <v>118</v>
      </c>
      <c r="J65" s="75">
        <v>4</v>
      </c>
      <c r="K65" s="76">
        <v>9.5</v>
      </c>
      <c r="L65" s="52">
        <f>IF(AND(E65&gt;1900,YEAR($C$5)-$E65&lt;=$L$10),COUNT($L$61:L64)+1,"")</f>
        <v>1</v>
      </c>
      <c r="M65" s="52" t="str">
        <f>IF(AND(E65&gt;1900,YEAR($C$5)-$E65&gt;$L$10,YEAR($C$5)-$E65&lt;=$M$10),COUNT($M$61:M64)+1,"")</f>
        <v/>
      </c>
      <c r="N65" s="52" t="str">
        <f>IF(AND(E65&gt;1900,YEAR($C$5)-$E65&gt;$M$10,YEAR($C$5)-$E65&lt;=$N$10),COUNT($N$61:N64)+1,"")</f>
        <v/>
      </c>
      <c r="O65" s="52" t="str">
        <f>IF(AND(E65&gt;1900,YEAR($C$5)-$E65&gt;$N$10,YEAR($C$5)-$E65&lt;=$O$10),COUNT($O$61:O64)+1,"")</f>
        <v/>
      </c>
      <c r="P65" s="52" t="str">
        <f>IF(AND(E65&gt;1900,YEAR($C$5)-$E65&gt;$O$10,YEAR($C$5)-$E65&lt;=$P$10),COUNT($P$61:P64)+1,"")</f>
        <v/>
      </c>
      <c r="Q65" s="52" t="str">
        <f>IF(AND(E65&gt;1900,YEAR($C$5)-$E65&gt;=$Q$10),COUNT($Q$61:Q64)+1,"")</f>
        <v/>
      </c>
    </row>
    <row r="66" spans="1:17" x14ac:dyDescent="0.3">
      <c r="A66" s="51" t="s">
        <v>107</v>
      </c>
      <c r="B66" s="71">
        <v>231</v>
      </c>
      <c r="C66" s="72" t="s">
        <v>56</v>
      </c>
      <c r="D66" s="72" t="s">
        <v>55</v>
      </c>
      <c r="E66" s="73">
        <v>1987</v>
      </c>
      <c r="F66" s="72" t="s">
        <v>196</v>
      </c>
      <c r="G66" s="51" t="str">
        <f t="shared" si="2"/>
        <v>do 39</v>
      </c>
      <c r="H66" s="72" t="s">
        <v>6</v>
      </c>
      <c r="I66" s="74" t="s">
        <v>117</v>
      </c>
      <c r="J66" s="75">
        <v>4</v>
      </c>
      <c r="K66" s="76">
        <v>13.4</v>
      </c>
      <c r="L66" s="52" t="str">
        <f>IF(AND(E66&gt;1900,YEAR($C$5)-$E66&lt;=$L$10),COUNT($L$61:L65)+1,"")</f>
        <v/>
      </c>
      <c r="M66" s="52">
        <f>IF(AND(E66&gt;1900,YEAR($C$5)-$E66&gt;$L$10,YEAR($C$5)-$E66&lt;=$M$10),COUNT($M$61:M65)+1,"")</f>
        <v>1</v>
      </c>
      <c r="N66" s="52" t="str">
        <f>IF(AND(E66&gt;1900,YEAR($C$5)-$E66&gt;$M$10,YEAR($C$5)-$E66&lt;=$N$10),COUNT($N$61:N65)+1,"")</f>
        <v/>
      </c>
      <c r="O66" s="52" t="str">
        <f>IF(AND(E66&gt;1900,YEAR($C$5)-$E66&gt;$N$10,YEAR($C$5)-$E66&lt;=$O$10),COUNT($O$61:O65)+1,"")</f>
        <v/>
      </c>
      <c r="P66" s="52" t="str">
        <f>IF(AND(E66&gt;1900,YEAR($C$5)-$E66&gt;$O$10,YEAR($C$5)-$E66&lt;=$P$10),COUNT($P$61:P65)+1,"")</f>
        <v/>
      </c>
      <c r="Q66" s="52" t="str">
        <f>IF(AND(E66&gt;1900,YEAR($C$5)-$E66&gt;=$Q$10),COUNT($Q$61:Q65)+1,"")</f>
        <v/>
      </c>
    </row>
    <row r="67" spans="1:17" x14ac:dyDescent="0.3">
      <c r="A67" s="51" t="s">
        <v>108</v>
      </c>
      <c r="B67" s="71">
        <v>220</v>
      </c>
      <c r="C67" s="72" t="s">
        <v>98</v>
      </c>
      <c r="D67" s="72" t="s">
        <v>97</v>
      </c>
      <c r="E67" s="73">
        <v>1973</v>
      </c>
      <c r="F67" s="72" t="s">
        <v>196</v>
      </c>
      <c r="G67" s="51" t="str">
        <f t="shared" si="2"/>
        <v>do 59</v>
      </c>
      <c r="H67" s="72" t="s">
        <v>44</v>
      </c>
      <c r="I67" s="74" t="s">
        <v>117</v>
      </c>
      <c r="J67" s="75">
        <v>4</v>
      </c>
      <c r="K67" s="76">
        <v>24.8</v>
      </c>
      <c r="L67" s="52" t="str">
        <f>IF(AND(E67&gt;1900,YEAR($C$5)-$E67&lt;=$L$10),COUNT($L$61:L66)+1,"")</f>
        <v/>
      </c>
      <c r="M67" s="52" t="str">
        <f>IF(AND(E67&gt;1900,YEAR($C$5)-$E67&gt;$L$10,YEAR($C$5)-$E67&lt;=$M$10),COUNT($M$61:M66)+1,"")</f>
        <v/>
      </c>
      <c r="N67" s="52" t="str">
        <f>IF(AND(E67&gt;1900,YEAR($C$5)-$E67&gt;$M$10,YEAR($C$5)-$E67&lt;=$N$10),COUNT($N$61:N66)+1,"")</f>
        <v/>
      </c>
      <c r="O67" s="52">
        <f>IF(AND(E67&gt;1900,YEAR($C$5)-$E67&gt;$N$10,YEAR($C$5)-$E67&lt;=$O$10),COUNT($O$61:O66)+1,"")</f>
        <v>2</v>
      </c>
      <c r="P67" s="52" t="str">
        <f>IF(AND(E67&gt;1900,YEAR($C$5)-$E67&gt;$O$10,YEAR($C$5)-$E67&lt;=$P$10),COUNT($P$61:P66)+1,"")</f>
        <v/>
      </c>
      <c r="Q67" s="52" t="str">
        <f>IF(AND(E67&gt;1900,YEAR($C$5)-$E67&gt;=$Q$10),COUNT($Q$61:Q66)+1,"")</f>
        <v/>
      </c>
    </row>
    <row r="68" spans="1:17" x14ac:dyDescent="0.3">
      <c r="A68" s="51" t="s">
        <v>109</v>
      </c>
      <c r="B68" s="71">
        <v>23</v>
      </c>
      <c r="C68" s="71" t="s">
        <v>128</v>
      </c>
      <c r="D68" s="71" t="s">
        <v>127</v>
      </c>
      <c r="E68" s="71">
        <v>2016</v>
      </c>
      <c r="F68" s="72" t="s">
        <v>196</v>
      </c>
      <c r="G68" s="51" t="str">
        <f t="shared" si="2"/>
        <v>do 29</v>
      </c>
      <c r="H68" s="71"/>
      <c r="I68" s="74" t="s">
        <v>118</v>
      </c>
      <c r="J68" s="75">
        <v>4</v>
      </c>
      <c r="K68" s="76">
        <v>25.8</v>
      </c>
      <c r="L68" s="52">
        <f>IF(AND(E68&gt;1900,YEAR($C$5)-$E68&lt;=$L$10),COUNT($L$61:L67)+1,"")</f>
        <v>2</v>
      </c>
      <c r="M68" s="52" t="str">
        <f>IF(AND(E68&gt;1900,YEAR($C$5)-$E68&gt;$L$10,YEAR($C$5)-$E68&lt;=$M$10),COUNT($M$61:M67)+1,"")</f>
        <v/>
      </c>
      <c r="N68" s="52" t="str">
        <f>IF(AND(E68&gt;1900,YEAR($C$5)-$E68&gt;$M$10,YEAR($C$5)-$E68&lt;=$N$10),COUNT($N$61:N67)+1,"")</f>
        <v/>
      </c>
      <c r="O68" s="52" t="str">
        <f>IF(AND(E68&gt;1900,YEAR($C$5)-$E68&gt;$N$10,YEAR($C$5)-$E68&lt;=$O$10),COUNT($O$61:O67)+1,"")</f>
        <v/>
      </c>
      <c r="P68" s="52" t="str">
        <f>IF(AND(E68&gt;1900,YEAR($C$5)-$E68&gt;$O$10,YEAR($C$5)-$E68&lt;=$P$10),COUNT($P$61:P67)+1,"")</f>
        <v/>
      </c>
      <c r="Q68" s="52" t="str">
        <f>IF(AND(E68&gt;1900,YEAR($C$5)-$E68&gt;=$Q$10),COUNT($Q$61:Q67)+1,"")</f>
        <v/>
      </c>
    </row>
    <row r="69" spans="1:17" x14ac:dyDescent="0.3">
      <c r="A69" s="51" t="s">
        <v>110</v>
      </c>
      <c r="B69" s="71">
        <v>87</v>
      </c>
      <c r="C69" s="72" t="s">
        <v>36</v>
      </c>
      <c r="D69" s="72" t="s">
        <v>38</v>
      </c>
      <c r="E69" s="73">
        <v>2014</v>
      </c>
      <c r="F69" s="72" t="s">
        <v>196</v>
      </c>
      <c r="G69" s="51" t="str">
        <f t="shared" si="2"/>
        <v>do 29</v>
      </c>
      <c r="H69" s="72" t="s">
        <v>37</v>
      </c>
      <c r="I69" s="74" t="s">
        <v>118</v>
      </c>
      <c r="J69" s="75">
        <v>4</v>
      </c>
      <c r="K69" s="76">
        <v>34.700000000000003</v>
      </c>
      <c r="L69" s="52">
        <f>IF(AND(E69&gt;1900,YEAR($C$5)-$E69&lt;=$L$10),COUNT($L$61:L68)+1,"")</f>
        <v>3</v>
      </c>
      <c r="M69" s="52" t="str">
        <f>IF(AND(E69&gt;1900,YEAR($C$5)-$E69&gt;$L$10,YEAR($C$5)-$E69&lt;=$M$10),COUNT($M$61:M68)+1,"")</f>
        <v/>
      </c>
      <c r="N69" s="52" t="str">
        <f>IF(AND(E69&gt;1900,YEAR($C$5)-$E69&gt;$M$10,YEAR($C$5)-$E69&lt;=$N$10),COUNT($N$61:N68)+1,"")</f>
        <v/>
      </c>
      <c r="O69" s="52" t="str">
        <f>IF(AND(E69&gt;1900,YEAR($C$5)-$E69&gt;$N$10,YEAR($C$5)-$E69&lt;=$O$10),COUNT($O$61:O68)+1,"")</f>
        <v/>
      </c>
      <c r="P69" s="52" t="str">
        <f>IF(AND(E69&gt;1900,YEAR($C$5)-$E69&gt;$O$10,YEAR($C$5)-$E69&lt;=$P$10),COUNT($P$61:P68)+1,"")</f>
        <v/>
      </c>
      <c r="Q69" s="52" t="str">
        <f>IF(AND(E69&gt;1900,YEAR($C$5)-$E69&gt;=$Q$10),COUNT($Q$61:Q68)+1,"")</f>
        <v/>
      </c>
    </row>
    <row r="70" spans="1:17" x14ac:dyDescent="0.3">
      <c r="A70" s="51" t="s">
        <v>111</v>
      </c>
      <c r="B70" s="71">
        <v>225</v>
      </c>
      <c r="C70" s="72" t="s">
        <v>89</v>
      </c>
      <c r="D70" s="72" t="s">
        <v>29</v>
      </c>
      <c r="E70" s="73">
        <v>1985</v>
      </c>
      <c r="F70" s="72" t="s">
        <v>196</v>
      </c>
      <c r="G70" s="51" t="str">
        <f t="shared" si="2"/>
        <v>do 39</v>
      </c>
      <c r="H70" s="72" t="s">
        <v>44</v>
      </c>
      <c r="I70" s="74" t="s">
        <v>117</v>
      </c>
      <c r="J70" s="75">
        <v>4</v>
      </c>
      <c r="K70" s="71">
        <v>36.1</v>
      </c>
      <c r="L70" s="52" t="str">
        <f>IF(AND(E70&gt;1900,YEAR($C$5)-$E70&lt;=$L$10),COUNT($L$61:L69)+1,"")</f>
        <v/>
      </c>
      <c r="M70" s="52">
        <f>IF(AND(E70&gt;1900,YEAR($C$5)-$E70&gt;$L$10,YEAR($C$5)-$E70&lt;=$M$10),COUNT($M$61:M69)+1,"")</f>
        <v>2</v>
      </c>
      <c r="N70" s="52" t="str">
        <f>IF(AND(E70&gt;1900,YEAR($C$5)-$E70&gt;$M$10,YEAR($C$5)-$E70&lt;=$N$10),COUNT($N$61:N69)+1,"")</f>
        <v/>
      </c>
      <c r="O70" s="52" t="str">
        <f>IF(AND(E70&gt;1900,YEAR($C$5)-$E70&gt;$N$10,YEAR($C$5)-$E70&lt;=$O$10),COUNT($O$61:O69)+1,"")</f>
        <v/>
      </c>
      <c r="P70" s="52" t="str">
        <f>IF(AND(E70&gt;1900,YEAR($C$5)-$E70&gt;$O$10,YEAR($C$5)-$E70&lt;=$P$10),COUNT($P$61:P69)+1,"")</f>
        <v/>
      </c>
      <c r="Q70" s="52" t="str">
        <f>IF(AND(E70&gt;1900,YEAR($C$5)-$E70&gt;=$Q$10),COUNT($Q$61:Q69)+1,"")</f>
        <v/>
      </c>
    </row>
    <row r="71" spans="1:17" x14ac:dyDescent="0.3">
      <c r="A71" s="51" t="s">
        <v>112</v>
      </c>
      <c r="B71" s="71">
        <v>213</v>
      </c>
      <c r="C71" s="72" t="s">
        <v>52</v>
      </c>
      <c r="D71" s="72" t="s">
        <v>51</v>
      </c>
      <c r="E71" s="73">
        <v>1962</v>
      </c>
      <c r="F71" s="72" t="s">
        <v>196</v>
      </c>
      <c r="G71" s="51" t="str">
        <f t="shared" si="2"/>
        <v>do 69</v>
      </c>
      <c r="H71" s="72" t="s">
        <v>6</v>
      </c>
      <c r="I71" s="74" t="s">
        <v>118</v>
      </c>
      <c r="J71" s="75">
        <v>4</v>
      </c>
      <c r="K71" s="76">
        <v>37.700000000000003</v>
      </c>
      <c r="L71" s="52" t="str">
        <f>IF(AND(E71&gt;1900,YEAR($C$5)-$E71&lt;=$L$10),COUNT($L$61:L70)+1,"")</f>
        <v/>
      </c>
      <c r="M71" s="52" t="str">
        <f>IF(AND(E71&gt;1900,YEAR($C$5)-$E71&gt;$L$10,YEAR($C$5)-$E71&lt;=$M$10),COUNT($M$61:M70)+1,"")</f>
        <v/>
      </c>
      <c r="N71" s="52" t="str">
        <f>IF(AND(E71&gt;1900,YEAR($C$5)-$E71&gt;$M$10,YEAR($C$5)-$E71&lt;=$N$10),COUNT($N$61:N70)+1,"")</f>
        <v/>
      </c>
      <c r="O71" s="52" t="str">
        <f>IF(AND(E71&gt;1900,YEAR($C$5)-$E71&gt;$N$10,YEAR($C$5)-$E71&lt;=$O$10),COUNT($O$61:O70)+1,"")</f>
        <v/>
      </c>
      <c r="P71" s="52">
        <f>IF(AND(E71&gt;1900,YEAR($C$5)-$E71&gt;$O$10,YEAR($C$5)-$E71&lt;=$P$10),COUNT($P$61:P70)+1,"")</f>
        <v>1</v>
      </c>
      <c r="Q71" s="52" t="str">
        <f>IF(AND(E71&gt;1900,YEAR($C$5)-$E71&gt;=$Q$10),COUNT($Q$61:Q70)+1,"")</f>
        <v/>
      </c>
    </row>
    <row r="72" spans="1:17" x14ac:dyDescent="0.3">
      <c r="A72" s="51" t="s">
        <v>113</v>
      </c>
      <c r="B72" s="71">
        <v>217</v>
      </c>
      <c r="C72" s="72" t="s">
        <v>34</v>
      </c>
      <c r="D72" s="72" t="s">
        <v>33</v>
      </c>
      <c r="E72" s="73">
        <v>1961</v>
      </c>
      <c r="F72" s="72" t="s">
        <v>196</v>
      </c>
      <c r="G72" s="51" t="str">
        <f t="shared" si="2"/>
        <v>do 69</v>
      </c>
      <c r="H72" s="72" t="s">
        <v>6</v>
      </c>
      <c r="I72" s="74" t="s">
        <v>118</v>
      </c>
      <c r="J72" s="75">
        <v>5</v>
      </c>
      <c r="K72" s="76">
        <v>0.2</v>
      </c>
      <c r="L72" s="52" t="str">
        <f>IF(AND(E72&gt;1900,YEAR($C$5)-$E72&lt;=$L$10),COUNT($L$61:L71)+1,"")</f>
        <v/>
      </c>
      <c r="M72" s="52" t="str">
        <f>IF(AND(E72&gt;1900,YEAR($C$5)-$E72&gt;$L$10,YEAR($C$5)-$E72&lt;=$M$10),COUNT($M$61:M71)+1,"")</f>
        <v/>
      </c>
      <c r="N72" s="52" t="str">
        <f>IF(AND(E72&gt;1900,YEAR($C$5)-$E72&gt;$M$10,YEAR($C$5)-$E72&lt;=$N$10),COUNT($N$61:N71)+1,"")</f>
        <v/>
      </c>
      <c r="O72" s="52" t="str">
        <f>IF(AND(E72&gt;1900,YEAR($C$5)-$E72&gt;$N$10,YEAR($C$5)-$E72&lt;=$O$10),COUNT($O$61:O71)+1,"")</f>
        <v/>
      </c>
      <c r="P72" s="52">
        <f>IF(AND(E72&gt;1900,YEAR($C$5)-$E72&gt;$O$10,YEAR($C$5)-$E72&lt;=$P$10),COUNT($P$61:P71)+1,"")</f>
        <v>2</v>
      </c>
      <c r="Q72" s="52" t="str">
        <f>IF(AND(E72&gt;1900,YEAR($C$5)-$E72&gt;=$Q$10),COUNT($Q$61:Q71)+1,"")</f>
        <v/>
      </c>
    </row>
    <row r="73" spans="1:17" x14ac:dyDescent="0.3">
      <c r="A73" s="51" t="s">
        <v>114</v>
      </c>
      <c r="B73" s="71">
        <v>207</v>
      </c>
      <c r="C73" s="72" t="s">
        <v>59</v>
      </c>
      <c r="D73" s="72" t="s">
        <v>58</v>
      </c>
      <c r="E73" s="73">
        <v>1959</v>
      </c>
      <c r="F73" s="72" t="s">
        <v>196</v>
      </c>
      <c r="G73" s="51" t="str">
        <f t="shared" si="2"/>
        <v>do 69</v>
      </c>
      <c r="H73" s="72" t="s">
        <v>6</v>
      </c>
      <c r="I73" s="74" t="s">
        <v>118</v>
      </c>
      <c r="J73" s="75">
        <v>5</v>
      </c>
      <c r="K73" s="76">
        <v>2.2000000000000002</v>
      </c>
      <c r="L73" s="52" t="str">
        <f>IF(AND(E73&gt;1900,YEAR($C$5)-$E73&lt;=$L$10),COUNT($L$61:L72)+1,"")</f>
        <v/>
      </c>
      <c r="M73" s="52" t="str">
        <f>IF(AND(E73&gt;1900,YEAR($C$5)-$E73&gt;$L$10,YEAR($C$5)-$E73&lt;=$M$10),COUNT($M$61:M72)+1,"")</f>
        <v/>
      </c>
      <c r="N73" s="52" t="str">
        <f>IF(AND(E73&gt;1900,YEAR($C$5)-$E73&gt;$M$10,YEAR($C$5)-$E73&lt;=$N$10),COUNT($N$61:N72)+1,"")</f>
        <v/>
      </c>
      <c r="O73" s="52" t="str">
        <f>IF(AND(E73&gt;1900,YEAR($C$5)-$E73&gt;$N$10,YEAR($C$5)-$E73&lt;=$O$10),COUNT($O$61:O72)+1,"")</f>
        <v/>
      </c>
      <c r="P73" s="52">
        <f>IF(AND(E73&gt;1900,YEAR($C$5)-$E73&gt;$O$10,YEAR($C$5)-$E73&lt;=$P$10),COUNT($P$61:P72)+1,"")</f>
        <v>3</v>
      </c>
      <c r="Q73" s="52" t="str">
        <f>IF(AND(E73&gt;1900,YEAR($C$5)-$E73&gt;=$Q$10),COUNT($Q$61:Q72)+1,"")</f>
        <v/>
      </c>
    </row>
    <row r="74" spans="1:17" x14ac:dyDescent="0.3">
      <c r="A74" s="51" t="s">
        <v>120</v>
      </c>
      <c r="B74" s="71">
        <v>215</v>
      </c>
      <c r="C74" s="71" t="s">
        <v>144</v>
      </c>
      <c r="D74" s="71" t="s">
        <v>143</v>
      </c>
      <c r="E74" s="71">
        <v>1960</v>
      </c>
      <c r="F74" s="72" t="s">
        <v>196</v>
      </c>
      <c r="G74" s="51" t="str">
        <f t="shared" si="2"/>
        <v>do 69</v>
      </c>
      <c r="H74" s="71" t="s">
        <v>6</v>
      </c>
      <c r="I74" s="74" t="s">
        <v>119</v>
      </c>
      <c r="J74" s="75">
        <v>5</v>
      </c>
      <c r="K74" s="76">
        <v>3.5</v>
      </c>
      <c r="L74" s="52" t="str">
        <f>IF(AND(E74&gt;1900,YEAR($C$5)-$E74&lt;=$L$10),COUNT($L$61:L73)+1,"")</f>
        <v/>
      </c>
      <c r="M74" s="52" t="str">
        <f>IF(AND(E74&gt;1900,YEAR($C$5)-$E74&gt;$L$10,YEAR($C$5)-$E74&lt;=$M$10),COUNT($M$61:M73)+1,"")</f>
        <v/>
      </c>
      <c r="N74" s="52" t="str">
        <f>IF(AND(E74&gt;1900,YEAR($C$5)-$E74&gt;$M$10,YEAR($C$5)-$E74&lt;=$N$10),COUNT($N$61:N73)+1,"")</f>
        <v/>
      </c>
      <c r="O74" s="52" t="str">
        <f>IF(AND(E74&gt;1900,YEAR($C$5)-$E74&gt;$N$10,YEAR($C$5)-$E74&lt;=$O$10),COUNT($O$61:O73)+1,"")</f>
        <v/>
      </c>
      <c r="P74" s="52">
        <f>IF(AND(E74&gt;1900,YEAR($C$5)-$E74&gt;$O$10,YEAR($C$5)-$E74&lt;=$P$10),COUNT($P$61:P73)+1,"")</f>
        <v>4</v>
      </c>
      <c r="Q74" s="52" t="str">
        <f>IF(AND(E74&gt;1900,YEAR($C$5)-$E74&gt;=$Q$10),COUNT($Q$61:Q73)+1,"")</f>
        <v/>
      </c>
    </row>
    <row r="75" spans="1:17" x14ac:dyDescent="0.3">
      <c r="A75" s="51" t="s">
        <v>121</v>
      </c>
      <c r="B75" s="71">
        <v>203</v>
      </c>
      <c r="C75" s="72" t="s">
        <v>30</v>
      </c>
      <c r="D75" s="72" t="s">
        <v>29</v>
      </c>
      <c r="E75" s="73">
        <v>1950</v>
      </c>
      <c r="F75" s="72" t="s">
        <v>196</v>
      </c>
      <c r="G75" s="51" t="str">
        <f t="shared" si="2"/>
        <v>70 +</v>
      </c>
      <c r="H75" s="72" t="s">
        <v>6</v>
      </c>
      <c r="I75" s="74" t="s">
        <v>119</v>
      </c>
      <c r="J75" s="75">
        <v>5</v>
      </c>
      <c r="K75" s="76">
        <v>21.8</v>
      </c>
      <c r="L75" s="52" t="str">
        <f>IF(AND(E75&gt;1900,YEAR($C$5)-$E75&lt;=$L$10),COUNT($L$61:L74)+1,"")</f>
        <v/>
      </c>
      <c r="M75" s="52" t="str">
        <f>IF(AND(E75&gt;1900,YEAR($C$5)-$E75&gt;$L$10,YEAR($C$5)-$E75&lt;=$M$10),COUNT($M$61:M74)+1,"")</f>
        <v/>
      </c>
      <c r="N75" s="52" t="str">
        <f>IF(AND(E75&gt;1900,YEAR($C$5)-$E75&gt;$M$10,YEAR($C$5)-$E75&lt;=$N$10),COUNT($N$61:N74)+1,"")</f>
        <v/>
      </c>
      <c r="O75" s="52" t="str">
        <f>IF(AND(E75&gt;1900,YEAR($C$5)-$E75&gt;$N$10,YEAR($C$5)-$E75&lt;=$O$10),COUNT($O$61:O74)+1,"")</f>
        <v/>
      </c>
      <c r="P75" s="52" t="str">
        <f>IF(AND(E75&gt;1900,YEAR($C$5)-$E75&gt;$O$10,YEAR($C$5)-$E75&lt;=$P$10),COUNT($P$61:P74)+1,"")</f>
        <v/>
      </c>
      <c r="Q75" s="52">
        <f>IF(AND(E75&gt;1900,YEAR($C$5)-$E75&gt;=$Q$10),COUNT($Q$61:Q74)+1,"")</f>
        <v>1</v>
      </c>
    </row>
    <row r="76" spans="1:17" x14ac:dyDescent="0.3">
      <c r="A76" s="51" t="s">
        <v>122</v>
      </c>
      <c r="B76" s="71">
        <v>227</v>
      </c>
      <c r="C76" s="72" t="s">
        <v>138</v>
      </c>
      <c r="D76" s="72" t="s">
        <v>137</v>
      </c>
      <c r="E76" s="73">
        <v>1971</v>
      </c>
      <c r="F76" s="72" t="s">
        <v>196</v>
      </c>
      <c r="G76" s="51" t="str">
        <f t="shared" si="2"/>
        <v>do 59</v>
      </c>
      <c r="H76" s="72" t="s">
        <v>44</v>
      </c>
      <c r="I76" s="74" t="s">
        <v>118</v>
      </c>
      <c r="J76" s="75">
        <v>5</v>
      </c>
      <c r="K76" s="76">
        <v>50.6</v>
      </c>
      <c r="L76" s="52" t="str">
        <f>IF(AND(E76&gt;1900,YEAR($C$5)-$E76&lt;=$L$10),COUNT($L$61:L75)+1,"")</f>
        <v/>
      </c>
      <c r="M76" s="52" t="str">
        <f>IF(AND(E76&gt;1900,YEAR($C$5)-$E76&gt;$L$10,YEAR($C$5)-$E76&lt;=$M$10),COUNT($M$61:M75)+1,"")</f>
        <v/>
      </c>
      <c r="N76" s="52" t="str">
        <f>IF(AND(E76&gt;1900,YEAR($C$5)-$E76&gt;$M$10,YEAR($C$5)-$E76&lt;=$N$10),COUNT($N$61:N75)+1,"")</f>
        <v/>
      </c>
      <c r="O76" s="52">
        <f>IF(AND(E76&gt;1900,YEAR($C$5)-$E76&gt;$N$10,YEAR($C$5)-$E76&lt;=$O$10),COUNT($O$61:O75)+1,"")</f>
        <v>3</v>
      </c>
      <c r="P76" s="52" t="str">
        <f>IF(AND(E76&gt;1900,YEAR($C$5)-$E76&gt;$O$10,YEAR($C$5)-$E76&lt;=$P$10),COUNT($P$61:P75)+1,"")</f>
        <v/>
      </c>
      <c r="Q76" s="52" t="str">
        <f>IF(AND(E76&gt;1900,YEAR($C$5)-$E76&gt;=$Q$10),COUNT($Q$61:Q75)+1,"")</f>
        <v/>
      </c>
    </row>
    <row r="77" spans="1:17" x14ac:dyDescent="0.3">
      <c r="A77" s="51" t="s">
        <v>165</v>
      </c>
      <c r="B77" s="71">
        <v>222</v>
      </c>
      <c r="C77" s="72" t="s">
        <v>100</v>
      </c>
      <c r="D77" s="72" t="s">
        <v>99</v>
      </c>
      <c r="E77" s="73">
        <v>1945</v>
      </c>
      <c r="F77" s="72" t="s">
        <v>196</v>
      </c>
      <c r="G77" s="51" t="str">
        <f t="shared" si="2"/>
        <v>70 +</v>
      </c>
      <c r="H77" s="72" t="s">
        <v>6</v>
      </c>
      <c r="I77" s="74" t="s">
        <v>119</v>
      </c>
      <c r="J77" s="75">
        <v>5</v>
      </c>
      <c r="K77" s="76">
        <v>54.3</v>
      </c>
      <c r="L77" s="52" t="str">
        <f>IF(AND(E77&gt;1900,YEAR($C$5)-$E77&lt;=$L$10),COUNT($L$61:L76)+1,"")</f>
        <v/>
      </c>
      <c r="M77" s="52" t="str">
        <f>IF(AND(E77&gt;1900,YEAR($C$5)-$E77&gt;$L$10,YEAR($C$5)-$E77&lt;=$M$10),COUNT($M$61:M76)+1,"")</f>
        <v/>
      </c>
      <c r="N77" s="52" t="str">
        <f>IF(AND(E77&gt;1900,YEAR($C$5)-$E77&gt;$M$10,YEAR($C$5)-$E77&lt;=$N$10),COUNT($N$61:N76)+1,"")</f>
        <v/>
      </c>
      <c r="O77" s="52" t="str">
        <f>IF(AND(E77&gt;1900,YEAR($C$5)-$E77&gt;$N$10,YEAR($C$5)-$E77&lt;=$O$10),COUNT($O$61:O76)+1,"")</f>
        <v/>
      </c>
      <c r="P77" s="52" t="str">
        <f>IF(AND(E77&gt;1900,YEAR($C$5)-$E77&gt;$O$10,YEAR($C$5)-$E77&lt;=$P$10),COUNT($P$61:P76)+1,"")</f>
        <v/>
      </c>
      <c r="Q77" s="52">
        <f>IF(AND(E77&gt;1900,YEAR($C$5)-$E77&gt;=$Q$10),COUNT($Q$61:Q76)+1,"")</f>
        <v>2</v>
      </c>
    </row>
    <row r="78" spans="1:17" x14ac:dyDescent="0.3">
      <c r="A78" s="51" t="s">
        <v>166</v>
      </c>
      <c r="B78" s="71">
        <v>14</v>
      </c>
      <c r="C78" s="71" t="s">
        <v>142</v>
      </c>
      <c r="D78" s="71" t="s">
        <v>141</v>
      </c>
      <c r="E78" s="71">
        <v>1944</v>
      </c>
      <c r="F78" s="72" t="s">
        <v>196</v>
      </c>
      <c r="G78" s="51" t="str">
        <f t="shared" si="2"/>
        <v>70 +</v>
      </c>
      <c r="H78" s="71"/>
      <c r="I78" s="74" t="s">
        <v>119</v>
      </c>
      <c r="J78" s="75">
        <v>6</v>
      </c>
      <c r="K78" s="76">
        <v>24.6</v>
      </c>
      <c r="L78" s="52" t="str">
        <f>IF(AND(E78&gt;1900,YEAR($C$5)-$E78&lt;=$L$10),COUNT($L$61:L77)+1,"")</f>
        <v/>
      </c>
      <c r="M78" s="52" t="str">
        <f>IF(AND(E78&gt;1900,YEAR($C$5)-$E78&gt;$L$10,YEAR($C$5)-$E78&lt;=$M$10),COUNT($M$61:M77)+1,"")</f>
        <v/>
      </c>
      <c r="N78" s="52" t="str">
        <f>IF(AND(E78&gt;1900,YEAR($C$5)-$E78&gt;$M$10,YEAR($C$5)-$E78&lt;=$N$10),COUNT($N$61:N77)+1,"")</f>
        <v/>
      </c>
      <c r="O78" s="52" t="str">
        <f>IF(AND(E78&gt;1900,YEAR($C$5)-$E78&gt;$N$10,YEAR($C$5)-$E78&lt;=$O$10),COUNT($O$61:O77)+1,"")</f>
        <v/>
      </c>
      <c r="P78" s="52" t="str">
        <f>IF(AND(E78&gt;1900,YEAR($C$5)-$E78&gt;$O$10,YEAR($C$5)-$E78&lt;=$P$10),COUNT($P$61:P77)+1,"")</f>
        <v/>
      </c>
      <c r="Q78" s="52">
        <f>IF(AND(E78&gt;1900,YEAR($C$5)-$E78&gt;=$Q$10),COUNT($Q$61:Q77)+1,"")</f>
        <v>3</v>
      </c>
    </row>
    <row r="79" spans="1:17" x14ac:dyDescent="0.3">
      <c r="A79" s="51"/>
      <c r="B79" s="71">
        <v>218</v>
      </c>
      <c r="C79" s="72" t="s">
        <v>43</v>
      </c>
      <c r="D79" s="72" t="s">
        <v>197</v>
      </c>
      <c r="E79" s="73">
        <v>1987</v>
      </c>
      <c r="F79" s="72" t="s">
        <v>196</v>
      </c>
      <c r="G79" s="51" t="str">
        <f t="shared" si="2"/>
        <v>do 39</v>
      </c>
      <c r="H79" s="72" t="s">
        <v>44</v>
      </c>
      <c r="I79" s="74" t="s">
        <v>116</v>
      </c>
      <c r="J79" s="77" t="s">
        <v>133</v>
      </c>
      <c r="K79" s="71"/>
      <c r="L79" s="52" t="str">
        <f>IF(AND(E79&gt;1900,YEAR($C$5)-$E79&lt;=$L$10),COUNT($L$61:L78)+1,"")</f>
        <v/>
      </c>
      <c r="M79" s="52"/>
      <c r="N79" s="52" t="str">
        <f>IF(AND(E79&gt;1900,YEAR($C$5)-$E79&gt;$M$10,YEAR($C$5)-$E79&lt;=$N$10),COUNT($N$61:N78)+1,"")</f>
        <v/>
      </c>
      <c r="O79" s="52" t="str">
        <f>IF(AND(E79&gt;1900,YEAR($C$5)-$E79&gt;$N$10,YEAR($C$5)-$E79&lt;=$O$10),COUNT($O$61:O78)+1,"")</f>
        <v/>
      </c>
      <c r="P79" s="52" t="str">
        <f>IF(AND(E79&gt;1900,YEAR($C$5)-$E79&gt;$O$10,YEAR($C$5)-$E79&lt;=$P$10),COUNT($P$61:P78)+1,"")</f>
        <v/>
      </c>
      <c r="Q79" s="52" t="str">
        <f>IF(AND(E79&gt;1900,YEAR($C$5)-$E79&gt;=$Q$10),COUNT($Q$61:Q78)+1,"")</f>
        <v/>
      </c>
    </row>
  </sheetData>
  <mergeCells count="28">
    <mergeCell ref="F60:F61"/>
    <mergeCell ref="G60:G61"/>
    <mergeCell ref="H60:H61"/>
    <mergeCell ref="J60:J61"/>
    <mergeCell ref="K60:K61"/>
    <mergeCell ref="I10:I11"/>
    <mergeCell ref="G10:G11"/>
    <mergeCell ref="H10:H11"/>
    <mergeCell ref="J10:J11"/>
    <mergeCell ref="K10:K11"/>
    <mergeCell ref="A58:Q58"/>
    <mergeCell ref="A60:A61"/>
    <mergeCell ref="B60:B61"/>
    <mergeCell ref="C60:C61"/>
    <mergeCell ref="D60:D61"/>
    <mergeCell ref="E60:E61"/>
    <mergeCell ref="A10:A11"/>
    <mergeCell ref="B10:B11"/>
    <mergeCell ref="C10:C11"/>
    <mergeCell ref="D10:D11"/>
    <mergeCell ref="E10:E11"/>
    <mergeCell ref="F10:F11"/>
    <mergeCell ref="A1:Q1"/>
    <mergeCell ref="A3:Q3"/>
    <mergeCell ref="C5:D5"/>
    <mergeCell ref="L5:Q5"/>
    <mergeCell ref="A6:K6"/>
    <mergeCell ref="A8:Q8"/>
  </mergeCells>
  <phoneticPr fontId="2" type="noConversion"/>
  <dataValidations count="3">
    <dataValidation type="whole" errorStyle="warning" allowBlank="1" showInputMessage="1" showErrorMessage="1" errorTitle="Počet sekund" error="Zadejte počet sekund v intervalu 0 - 59" sqref="K62:K79 K12:K56" xr:uid="{38DEA06F-BA15-45E5-B101-0A5FD584BF60}">
      <formula1>0</formula1>
      <formula2>59</formula2>
    </dataValidation>
    <dataValidation type="whole" errorStyle="warning" allowBlank="1" showInputMessage="1" showErrorMessage="1" errorTitle="Počet minut" error="Zadejte počet minut v intervalu 0 - 600" sqref="J62:J79 J12:J56" xr:uid="{9256E4F9-388E-42FB-B469-34F3BA1DDA92}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62:E79 E12:E56" xr:uid="{CBAEBF10-1A4D-47BE-8216-E7D672A97171}">
      <formula1>1900</formula1>
      <formula2>2100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F6BC-8F4F-43D3-9730-80E4EF17B1D5}">
  <sheetPr>
    <pageSetUpPr fitToPage="1"/>
  </sheetPr>
  <dimension ref="A1:K69"/>
  <sheetViews>
    <sheetView topLeftCell="A58" workbookViewId="0">
      <selection activeCell="E7" sqref="E7"/>
    </sheetView>
  </sheetViews>
  <sheetFormatPr defaultColWidth="24" defaultRowHeight="16.8" x14ac:dyDescent="0.3"/>
  <cols>
    <col min="1" max="1" width="8.77734375" style="9" customWidth="1"/>
    <col min="2" max="2" width="10.109375" style="9" customWidth="1"/>
    <col min="3" max="3" width="13.88671875" style="9" bestFit="1" customWidth="1"/>
    <col min="4" max="4" width="13.88671875" style="9" customWidth="1"/>
    <col min="5" max="5" width="17.109375" style="9" customWidth="1"/>
    <col min="6" max="7" width="13.88671875" style="9" customWidth="1"/>
    <col min="8" max="8" width="24" style="9"/>
    <col min="9" max="9" width="10.77734375" style="9" customWidth="1"/>
    <col min="10" max="10" width="14.33203125" style="9" customWidth="1"/>
    <col min="11" max="11" width="9.44140625" style="9" customWidth="1"/>
    <col min="12" max="16384" width="24" style="9"/>
  </cols>
  <sheetData>
    <row r="1" spans="1:11" x14ac:dyDescent="0.3">
      <c r="A1" s="8" t="s">
        <v>146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">
      <c r="A2" s="10" t="s">
        <v>102</v>
      </c>
      <c r="B2" s="10" t="s">
        <v>129</v>
      </c>
      <c r="C2" s="1" t="s">
        <v>1</v>
      </c>
      <c r="D2" s="1" t="s">
        <v>0</v>
      </c>
      <c r="E2" s="1" t="s">
        <v>2</v>
      </c>
      <c r="F2" s="1" t="s">
        <v>194</v>
      </c>
      <c r="G2" s="1"/>
      <c r="H2" s="1" t="s">
        <v>3</v>
      </c>
      <c r="I2" s="3" t="s">
        <v>101</v>
      </c>
      <c r="J2" s="2" t="s">
        <v>130</v>
      </c>
      <c r="K2" s="11" t="s">
        <v>131</v>
      </c>
    </row>
    <row r="3" spans="1:11" x14ac:dyDescent="0.3">
      <c r="A3" s="10" t="s">
        <v>103</v>
      </c>
      <c r="B3" s="10">
        <v>99</v>
      </c>
      <c r="C3" s="1" t="s">
        <v>77</v>
      </c>
      <c r="D3" s="1" t="s">
        <v>76</v>
      </c>
      <c r="E3" s="2">
        <v>2006</v>
      </c>
      <c r="F3" s="1" t="s">
        <v>195</v>
      </c>
      <c r="G3" s="1"/>
      <c r="H3" s="1" t="s">
        <v>75</v>
      </c>
      <c r="I3" s="5" t="s">
        <v>115</v>
      </c>
      <c r="J3" s="6">
        <v>2</v>
      </c>
      <c r="K3" s="10">
        <v>44.1</v>
      </c>
    </row>
    <row r="4" spans="1:11" x14ac:dyDescent="0.3">
      <c r="A4" s="10" t="s">
        <v>104</v>
      </c>
      <c r="B4" s="10">
        <v>164</v>
      </c>
      <c r="C4" s="1" t="s">
        <v>5</v>
      </c>
      <c r="D4" s="1" t="s">
        <v>10</v>
      </c>
      <c r="E4" s="2">
        <v>1982</v>
      </c>
      <c r="F4" s="1" t="s">
        <v>195</v>
      </c>
      <c r="G4" s="1"/>
      <c r="H4" s="1" t="s">
        <v>6</v>
      </c>
      <c r="I4" s="5" t="s">
        <v>115</v>
      </c>
      <c r="J4" s="6">
        <v>2</v>
      </c>
      <c r="K4" s="10">
        <v>53.1</v>
      </c>
    </row>
    <row r="5" spans="1:11" x14ac:dyDescent="0.3">
      <c r="A5" s="10" t="s">
        <v>105</v>
      </c>
      <c r="B5" s="10">
        <v>89</v>
      </c>
      <c r="C5" s="1" t="s">
        <v>74</v>
      </c>
      <c r="D5" s="1" t="s">
        <v>73</v>
      </c>
      <c r="E5" s="2">
        <v>2008</v>
      </c>
      <c r="F5" s="1" t="s">
        <v>195</v>
      </c>
      <c r="G5" s="1"/>
      <c r="H5" s="1" t="s">
        <v>75</v>
      </c>
      <c r="I5" s="5" t="s">
        <v>115</v>
      </c>
      <c r="J5" s="6">
        <v>2</v>
      </c>
      <c r="K5" s="10">
        <v>58.6</v>
      </c>
    </row>
    <row r="6" spans="1:11" x14ac:dyDescent="0.3">
      <c r="A6" s="10" t="s">
        <v>106</v>
      </c>
      <c r="B6" s="10">
        <v>166</v>
      </c>
      <c r="C6" s="1" t="s">
        <v>95</v>
      </c>
      <c r="D6" s="1" t="s">
        <v>94</v>
      </c>
      <c r="E6" s="2">
        <v>1982</v>
      </c>
      <c r="F6" s="1" t="s">
        <v>195</v>
      </c>
      <c r="G6" s="1"/>
      <c r="H6" s="1" t="s">
        <v>6</v>
      </c>
      <c r="I6" s="5" t="s">
        <v>115</v>
      </c>
      <c r="J6" s="6">
        <v>2</v>
      </c>
      <c r="K6" s="10">
        <v>59.1</v>
      </c>
    </row>
    <row r="7" spans="1:11" x14ac:dyDescent="0.3">
      <c r="A7" s="10" t="s">
        <v>107</v>
      </c>
      <c r="B7" s="10">
        <v>178</v>
      </c>
      <c r="C7" s="1" t="s">
        <v>57</v>
      </c>
      <c r="D7" s="1" t="s">
        <v>16</v>
      </c>
      <c r="E7" s="2">
        <v>1978</v>
      </c>
      <c r="F7" s="1" t="s">
        <v>195</v>
      </c>
      <c r="G7" s="1"/>
      <c r="H7" s="1" t="s">
        <v>6</v>
      </c>
      <c r="I7" s="5" t="s">
        <v>115</v>
      </c>
      <c r="J7" s="6">
        <v>3</v>
      </c>
      <c r="K7" s="10">
        <v>17.600000000000001</v>
      </c>
    </row>
    <row r="8" spans="1:11" x14ac:dyDescent="0.3">
      <c r="A8" s="10" t="s">
        <v>108</v>
      </c>
      <c r="B8" s="10">
        <v>13</v>
      </c>
      <c r="C8" s="1" t="s">
        <v>25</v>
      </c>
      <c r="D8" s="1" t="s">
        <v>24</v>
      </c>
      <c r="E8" s="2">
        <v>1985</v>
      </c>
      <c r="F8" s="1" t="s">
        <v>195</v>
      </c>
      <c r="G8" s="1"/>
      <c r="H8" s="1" t="s">
        <v>26</v>
      </c>
      <c r="I8" s="5" t="s">
        <v>115</v>
      </c>
      <c r="J8" s="6">
        <v>3</v>
      </c>
      <c r="K8" s="10">
        <v>18.2</v>
      </c>
    </row>
    <row r="9" spans="1:11" x14ac:dyDescent="0.3">
      <c r="A9" s="10" t="s">
        <v>109</v>
      </c>
      <c r="B9" s="10">
        <v>144</v>
      </c>
      <c r="C9" s="1" t="s">
        <v>61</v>
      </c>
      <c r="D9" s="1" t="s">
        <v>45</v>
      </c>
      <c r="E9" s="2">
        <v>1979</v>
      </c>
      <c r="F9" s="1" t="s">
        <v>195</v>
      </c>
      <c r="G9" s="1"/>
      <c r="H9" s="1" t="s">
        <v>6</v>
      </c>
      <c r="I9" s="5" t="s">
        <v>115</v>
      </c>
      <c r="J9" s="6">
        <v>3</v>
      </c>
      <c r="K9" s="10">
        <v>18.7</v>
      </c>
    </row>
    <row r="10" spans="1:11" x14ac:dyDescent="0.3">
      <c r="A10" s="10" t="s">
        <v>110</v>
      </c>
      <c r="B10" s="10">
        <v>84</v>
      </c>
      <c r="C10" s="1" t="s">
        <v>17</v>
      </c>
      <c r="D10" s="1" t="s">
        <v>16</v>
      </c>
      <c r="E10" s="2">
        <v>1980</v>
      </c>
      <c r="F10" s="1" t="s">
        <v>195</v>
      </c>
      <c r="G10" s="1"/>
      <c r="H10" s="1" t="s">
        <v>18</v>
      </c>
      <c r="I10" s="5" t="s">
        <v>115</v>
      </c>
      <c r="J10" s="6">
        <v>3</v>
      </c>
      <c r="K10" s="10">
        <v>19.5</v>
      </c>
    </row>
    <row r="11" spans="1:11" x14ac:dyDescent="0.3">
      <c r="A11" s="10" t="s">
        <v>111</v>
      </c>
      <c r="B11" s="10">
        <v>142</v>
      </c>
      <c r="C11" s="1" t="s">
        <v>5</v>
      </c>
      <c r="D11" s="1" t="s">
        <v>4</v>
      </c>
      <c r="E11" s="2">
        <v>1979</v>
      </c>
      <c r="F11" s="1" t="s">
        <v>195</v>
      </c>
      <c r="G11" s="1"/>
      <c r="H11" s="1" t="s">
        <v>6</v>
      </c>
      <c r="I11" s="5" t="s">
        <v>115</v>
      </c>
      <c r="J11" s="6">
        <v>3</v>
      </c>
      <c r="K11" s="10">
        <v>20.7</v>
      </c>
    </row>
    <row r="12" spans="1:11" x14ac:dyDescent="0.3">
      <c r="A12" s="10" t="s">
        <v>112</v>
      </c>
      <c r="B12" s="10">
        <v>93</v>
      </c>
      <c r="C12" s="1" t="s">
        <v>83</v>
      </c>
      <c r="D12" s="1" t="s">
        <v>82</v>
      </c>
      <c r="E12" s="2">
        <v>1983</v>
      </c>
      <c r="F12" s="1" t="s">
        <v>196</v>
      </c>
      <c r="G12" s="1"/>
      <c r="H12" s="1" t="s">
        <v>84</v>
      </c>
      <c r="I12" s="5" t="s">
        <v>115</v>
      </c>
      <c r="J12" s="6">
        <v>3</v>
      </c>
      <c r="K12" s="10">
        <v>27.9</v>
      </c>
    </row>
    <row r="13" spans="1:11" x14ac:dyDescent="0.3">
      <c r="A13" s="10"/>
      <c r="B13" s="11" t="s">
        <v>132</v>
      </c>
      <c r="C13" s="1" t="s">
        <v>53</v>
      </c>
      <c r="D13" s="1" t="s">
        <v>10</v>
      </c>
      <c r="E13" s="2">
        <v>1980</v>
      </c>
      <c r="F13" s="1" t="s">
        <v>195</v>
      </c>
      <c r="G13" s="1"/>
      <c r="H13" s="1" t="s">
        <v>54</v>
      </c>
      <c r="I13" s="5" t="s">
        <v>115</v>
      </c>
      <c r="J13" s="7" t="s">
        <v>133</v>
      </c>
      <c r="K13" s="10"/>
    </row>
    <row r="14" spans="1:11" x14ac:dyDescent="0.3">
      <c r="A14" s="10"/>
      <c r="B14" s="10"/>
      <c r="C14" s="1"/>
      <c r="D14" s="1"/>
      <c r="E14" s="2"/>
      <c r="F14" s="1"/>
      <c r="G14" s="1"/>
      <c r="H14" s="1"/>
      <c r="I14" s="5"/>
      <c r="J14" s="6"/>
      <c r="K14" s="10"/>
    </row>
    <row r="15" spans="1:11" x14ac:dyDescent="0.3">
      <c r="A15" s="10" t="s">
        <v>103</v>
      </c>
      <c r="B15" s="10">
        <v>160</v>
      </c>
      <c r="C15" s="1" t="s">
        <v>8</v>
      </c>
      <c r="D15" s="1" t="s">
        <v>7</v>
      </c>
      <c r="E15" s="2">
        <v>1971</v>
      </c>
      <c r="F15" s="1" t="s">
        <v>195</v>
      </c>
      <c r="G15" s="1"/>
      <c r="H15" s="1" t="s">
        <v>9</v>
      </c>
      <c r="I15" s="5" t="s">
        <v>116</v>
      </c>
      <c r="J15" s="6">
        <v>3</v>
      </c>
      <c r="K15" s="10">
        <v>18.100000000000001</v>
      </c>
    </row>
    <row r="16" spans="1:11" x14ac:dyDescent="0.3">
      <c r="A16" s="10" t="s">
        <v>104</v>
      </c>
      <c r="B16" s="14">
        <v>38</v>
      </c>
      <c r="C16" s="15" t="s">
        <v>28</v>
      </c>
      <c r="D16" s="15" t="s">
        <v>27</v>
      </c>
      <c r="E16" s="16">
        <v>1975</v>
      </c>
      <c r="F16" s="1" t="s">
        <v>195</v>
      </c>
      <c r="G16" s="18"/>
      <c r="H16" s="18" t="s">
        <v>6</v>
      </c>
      <c r="I16" s="5" t="s">
        <v>116</v>
      </c>
      <c r="J16" s="6">
        <v>3</v>
      </c>
      <c r="K16" s="10">
        <v>18.399999999999999</v>
      </c>
    </row>
    <row r="17" spans="1:11" x14ac:dyDescent="0.3">
      <c r="A17" s="10" t="s">
        <v>105</v>
      </c>
      <c r="B17" s="10">
        <v>86</v>
      </c>
      <c r="C17" s="1" t="s">
        <v>46</v>
      </c>
      <c r="D17" s="1" t="s">
        <v>45</v>
      </c>
      <c r="E17" s="2">
        <v>1980</v>
      </c>
      <c r="F17" s="1" t="s">
        <v>195</v>
      </c>
      <c r="G17" s="1"/>
      <c r="H17" s="1" t="s">
        <v>47</v>
      </c>
      <c r="I17" s="5" t="s">
        <v>116</v>
      </c>
      <c r="J17" s="6">
        <v>3</v>
      </c>
      <c r="K17" s="10">
        <v>24.5</v>
      </c>
    </row>
    <row r="18" spans="1:11" x14ac:dyDescent="0.3">
      <c r="A18" s="10" t="s">
        <v>106</v>
      </c>
      <c r="B18" s="10">
        <v>41</v>
      </c>
      <c r="C18" s="4" t="s">
        <v>126</v>
      </c>
      <c r="D18" s="4" t="s">
        <v>125</v>
      </c>
      <c r="E18" s="17">
        <v>2011</v>
      </c>
      <c r="F18" s="1" t="s">
        <v>195</v>
      </c>
      <c r="G18" s="1"/>
      <c r="H18" s="10"/>
      <c r="I18" s="5" t="s">
        <v>116</v>
      </c>
      <c r="J18" s="12">
        <v>3</v>
      </c>
      <c r="K18" s="10">
        <v>29.5</v>
      </c>
    </row>
    <row r="19" spans="1:11" x14ac:dyDescent="0.3">
      <c r="A19" s="10" t="s">
        <v>107</v>
      </c>
      <c r="B19" s="10">
        <v>11</v>
      </c>
      <c r="C19" s="1" t="s">
        <v>31</v>
      </c>
      <c r="D19" s="1" t="s">
        <v>24</v>
      </c>
      <c r="E19" s="2">
        <v>1973</v>
      </c>
      <c r="F19" s="1" t="s">
        <v>195</v>
      </c>
      <c r="G19" s="1"/>
      <c r="H19" s="1" t="s">
        <v>32</v>
      </c>
      <c r="I19" s="5" t="s">
        <v>116</v>
      </c>
      <c r="J19" s="6">
        <v>3</v>
      </c>
      <c r="K19" s="10">
        <v>39.4</v>
      </c>
    </row>
    <row r="20" spans="1:11" x14ac:dyDescent="0.3">
      <c r="A20" s="10" t="s">
        <v>108</v>
      </c>
      <c r="B20" s="10">
        <v>1</v>
      </c>
      <c r="C20" s="1" t="s">
        <v>70</v>
      </c>
      <c r="D20" s="1" t="s">
        <v>49</v>
      </c>
      <c r="E20" s="2">
        <v>1959</v>
      </c>
      <c r="F20" s="1" t="s">
        <v>195</v>
      </c>
      <c r="G20" s="1"/>
      <c r="H20" s="1" t="s">
        <v>71</v>
      </c>
      <c r="I20" s="5" t="s">
        <v>116</v>
      </c>
      <c r="J20" s="6">
        <v>3</v>
      </c>
      <c r="K20" s="10">
        <v>41.8</v>
      </c>
    </row>
    <row r="21" spans="1:11" x14ac:dyDescent="0.3">
      <c r="A21" s="10" t="s">
        <v>109</v>
      </c>
      <c r="B21" s="10">
        <v>25</v>
      </c>
      <c r="C21" s="1" t="s">
        <v>80</v>
      </c>
      <c r="D21" s="1" t="s">
        <v>79</v>
      </c>
      <c r="E21" s="2">
        <v>1991</v>
      </c>
      <c r="F21" s="1" t="s">
        <v>195</v>
      </c>
      <c r="G21" s="1"/>
      <c r="H21" s="1" t="s">
        <v>81</v>
      </c>
      <c r="I21" s="5" t="s">
        <v>116</v>
      </c>
      <c r="J21" s="6">
        <v>3</v>
      </c>
      <c r="K21" s="13">
        <v>54</v>
      </c>
    </row>
    <row r="22" spans="1:11" x14ac:dyDescent="0.3">
      <c r="A22" s="10" t="s">
        <v>110</v>
      </c>
      <c r="B22" s="10">
        <v>167</v>
      </c>
      <c r="C22" s="1" t="s">
        <v>78</v>
      </c>
      <c r="D22" s="1" t="s">
        <v>10</v>
      </c>
      <c r="E22" s="2">
        <v>1983</v>
      </c>
      <c r="F22" s="1" t="s">
        <v>195</v>
      </c>
      <c r="G22" s="1"/>
      <c r="H22" s="1" t="s">
        <v>44</v>
      </c>
      <c r="I22" s="5" t="s">
        <v>116</v>
      </c>
      <c r="J22" s="6">
        <v>4</v>
      </c>
      <c r="K22" s="10">
        <v>8.6999999999999993</v>
      </c>
    </row>
    <row r="23" spans="1:11" x14ac:dyDescent="0.3">
      <c r="A23" s="10" t="s">
        <v>111</v>
      </c>
      <c r="B23" s="10">
        <v>28</v>
      </c>
      <c r="C23" s="1" t="s">
        <v>87</v>
      </c>
      <c r="D23" s="1" t="s">
        <v>86</v>
      </c>
      <c r="E23" s="2">
        <v>1969</v>
      </c>
      <c r="F23" s="1" t="s">
        <v>195</v>
      </c>
      <c r="G23" s="1"/>
      <c r="H23" s="1" t="s">
        <v>88</v>
      </c>
      <c r="I23" s="5" t="s">
        <v>116</v>
      </c>
      <c r="J23" s="6">
        <v>4</v>
      </c>
      <c r="K23" s="10">
        <v>21.8</v>
      </c>
    </row>
    <row r="24" spans="1:11" x14ac:dyDescent="0.3">
      <c r="A24" s="10"/>
      <c r="B24" s="11" t="s">
        <v>132</v>
      </c>
      <c r="C24" s="1" t="s">
        <v>20</v>
      </c>
      <c r="D24" s="1" t="s">
        <v>19</v>
      </c>
      <c r="E24" s="2">
        <v>1968</v>
      </c>
      <c r="F24" s="1" t="s">
        <v>195</v>
      </c>
      <c r="G24" s="1"/>
      <c r="H24" s="1" t="s">
        <v>21</v>
      </c>
      <c r="I24" s="5" t="s">
        <v>116</v>
      </c>
      <c r="J24" s="7" t="s">
        <v>133</v>
      </c>
      <c r="K24" s="10"/>
    </row>
    <row r="25" spans="1:11" x14ac:dyDescent="0.3">
      <c r="A25" s="10"/>
      <c r="B25" s="10">
        <v>218</v>
      </c>
      <c r="C25" s="1" t="s">
        <v>43</v>
      </c>
      <c r="D25" s="1" t="s">
        <v>197</v>
      </c>
      <c r="E25" s="2">
        <v>1987</v>
      </c>
      <c r="F25" s="1" t="s">
        <v>196</v>
      </c>
      <c r="G25" s="1"/>
      <c r="H25" s="1" t="s">
        <v>44</v>
      </c>
      <c r="I25" s="5" t="s">
        <v>116</v>
      </c>
      <c r="J25" s="7" t="s">
        <v>133</v>
      </c>
      <c r="K25" s="10"/>
    </row>
    <row r="26" spans="1:11" x14ac:dyDescent="0.3">
      <c r="A26" s="10"/>
      <c r="B26" s="10"/>
      <c r="C26" s="1"/>
      <c r="D26" s="1"/>
      <c r="E26" s="2"/>
      <c r="F26" s="1"/>
      <c r="G26" s="1"/>
      <c r="H26" s="1"/>
      <c r="I26" s="5"/>
      <c r="J26" s="6"/>
      <c r="K26" s="10"/>
    </row>
    <row r="27" spans="1:11" x14ac:dyDescent="0.3">
      <c r="A27" s="10" t="s">
        <v>103</v>
      </c>
      <c r="B27" s="10">
        <v>88</v>
      </c>
      <c r="C27" s="1" t="s">
        <v>13</v>
      </c>
      <c r="D27" s="1" t="s">
        <v>4</v>
      </c>
      <c r="E27" s="2">
        <v>1972</v>
      </c>
      <c r="F27" s="1" t="s">
        <v>195</v>
      </c>
      <c r="G27" s="1"/>
      <c r="H27" s="1" t="s">
        <v>6</v>
      </c>
      <c r="I27" s="5" t="s">
        <v>117</v>
      </c>
      <c r="J27" s="6">
        <v>3</v>
      </c>
      <c r="K27" s="13">
        <v>53.9</v>
      </c>
    </row>
    <row r="28" spans="1:11" x14ac:dyDescent="0.3">
      <c r="A28" s="10" t="s">
        <v>104</v>
      </c>
      <c r="B28" s="10">
        <v>174</v>
      </c>
      <c r="C28" s="1" t="s">
        <v>85</v>
      </c>
      <c r="D28" s="1" t="s">
        <v>48</v>
      </c>
      <c r="E28" s="2">
        <v>1968</v>
      </c>
      <c r="F28" s="1" t="s">
        <v>195</v>
      </c>
      <c r="G28" s="1"/>
      <c r="H28" s="1" t="s">
        <v>6</v>
      </c>
      <c r="I28" s="5" t="s">
        <v>117</v>
      </c>
      <c r="J28" s="6">
        <v>4</v>
      </c>
      <c r="K28" s="13">
        <v>0.6</v>
      </c>
    </row>
    <row r="29" spans="1:11" x14ac:dyDescent="0.3">
      <c r="A29" s="10" t="s">
        <v>105</v>
      </c>
      <c r="B29" s="10">
        <v>91</v>
      </c>
      <c r="C29" s="1" t="s">
        <v>36</v>
      </c>
      <c r="D29" s="1" t="s">
        <v>35</v>
      </c>
      <c r="E29" s="2">
        <v>1981</v>
      </c>
      <c r="F29" s="1" t="s">
        <v>196</v>
      </c>
      <c r="G29" s="1"/>
      <c r="H29" s="1" t="s">
        <v>37</v>
      </c>
      <c r="I29" s="5" t="s">
        <v>117</v>
      </c>
      <c r="J29" s="6">
        <v>4</v>
      </c>
      <c r="K29" s="13">
        <v>4.8</v>
      </c>
    </row>
    <row r="30" spans="1:11" x14ac:dyDescent="0.3">
      <c r="A30" s="10" t="s">
        <v>106</v>
      </c>
      <c r="B30" s="10">
        <v>201</v>
      </c>
      <c r="C30" s="10" t="s">
        <v>124</v>
      </c>
      <c r="D30" s="10" t="s">
        <v>123</v>
      </c>
      <c r="E30" s="10">
        <v>1973</v>
      </c>
      <c r="F30" s="1" t="s">
        <v>196</v>
      </c>
      <c r="G30" s="1"/>
      <c r="H30" s="10" t="s">
        <v>6</v>
      </c>
      <c r="I30" s="5" t="s">
        <v>117</v>
      </c>
      <c r="J30" s="6">
        <v>4</v>
      </c>
      <c r="K30" s="13">
        <v>6.3</v>
      </c>
    </row>
    <row r="31" spans="1:11" x14ac:dyDescent="0.3">
      <c r="A31" s="10" t="s">
        <v>107</v>
      </c>
      <c r="B31" s="10">
        <v>231</v>
      </c>
      <c r="C31" s="1" t="s">
        <v>56</v>
      </c>
      <c r="D31" s="1" t="s">
        <v>55</v>
      </c>
      <c r="E31" s="2">
        <v>1987</v>
      </c>
      <c r="F31" s="1" t="s">
        <v>196</v>
      </c>
      <c r="G31" s="1"/>
      <c r="H31" s="1" t="s">
        <v>6</v>
      </c>
      <c r="I31" s="5" t="s">
        <v>117</v>
      </c>
      <c r="J31" s="6">
        <v>4</v>
      </c>
      <c r="K31" s="13">
        <v>13.4</v>
      </c>
    </row>
    <row r="32" spans="1:11" x14ac:dyDescent="0.3">
      <c r="A32" s="10" t="s">
        <v>108</v>
      </c>
      <c r="B32" s="10">
        <v>171</v>
      </c>
      <c r="C32" s="1" t="s">
        <v>136</v>
      </c>
      <c r="D32" s="1" t="s">
        <v>135</v>
      </c>
      <c r="E32" s="2">
        <v>1962</v>
      </c>
      <c r="F32" s="1" t="s">
        <v>195</v>
      </c>
      <c r="G32" s="1"/>
      <c r="H32" s="1" t="s">
        <v>6</v>
      </c>
      <c r="I32" s="5" t="s">
        <v>117</v>
      </c>
      <c r="J32" s="6">
        <v>4</v>
      </c>
      <c r="K32" s="13">
        <v>16.3</v>
      </c>
    </row>
    <row r="33" spans="1:11" x14ac:dyDescent="0.3">
      <c r="A33" s="10" t="s">
        <v>109</v>
      </c>
      <c r="B33" s="10">
        <v>19</v>
      </c>
      <c r="C33" s="1" t="s">
        <v>78</v>
      </c>
      <c r="D33" s="1" t="s">
        <v>90</v>
      </c>
      <c r="E33" s="2">
        <v>2012</v>
      </c>
      <c r="F33" s="1" t="s">
        <v>195</v>
      </c>
      <c r="G33" s="1"/>
      <c r="H33" s="1"/>
      <c r="I33" s="5" t="s">
        <v>117</v>
      </c>
      <c r="J33" s="6">
        <v>4</v>
      </c>
      <c r="K33" s="13">
        <v>21</v>
      </c>
    </row>
    <row r="34" spans="1:11" x14ac:dyDescent="0.3">
      <c r="A34" s="10" t="s">
        <v>110</v>
      </c>
      <c r="B34" s="10">
        <v>220</v>
      </c>
      <c r="C34" s="1" t="s">
        <v>98</v>
      </c>
      <c r="D34" s="1" t="s">
        <v>97</v>
      </c>
      <c r="E34" s="2">
        <v>1973</v>
      </c>
      <c r="F34" s="1" t="s">
        <v>196</v>
      </c>
      <c r="G34" s="1"/>
      <c r="H34" s="1" t="s">
        <v>44</v>
      </c>
      <c r="I34" s="5" t="s">
        <v>117</v>
      </c>
      <c r="J34" s="6">
        <v>4</v>
      </c>
      <c r="K34" s="13">
        <v>24.8</v>
      </c>
    </row>
    <row r="35" spans="1:11" x14ac:dyDescent="0.3">
      <c r="A35" s="10" t="s">
        <v>111</v>
      </c>
      <c r="B35" s="10">
        <v>131</v>
      </c>
      <c r="C35" s="1" t="s">
        <v>134</v>
      </c>
      <c r="D35" s="1" t="s">
        <v>19</v>
      </c>
      <c r="E35" s="2">
        <v>1953</v>
      </c>
      <c r="F35" s="1" t="s">
        <v>195</v>
      </c>
      <c r="G35" s="1"/>
      <c r="H35" s="1" t="s">
        <v>6</v>
      </c>
      <c r="I35" s="5" t="s">
        <v>117</v>
      </c>
      <c r="J35" s="6">
        <v>4</v>
      </c>
      <c r="K35" s="13">
        <v>26.7</v>
      </c>
    </row>
    <row r="36" spans="1:11" x14ac:dyDescent="0.3">
      <c r="A36" s="10" t="s">
        <v>112</v>
      </c>
      <c r="B36" s="10">
        <v>112</v>
      </c>
      <c r="C36" s="1" t="s">
        <v>69</v>
      </c>
      <c r="D36" s="1" t="s">
        <v>72</v>
      </c>
      <c r="E36" s="2">
        <v>1955</v>
      </c>
      <c r="F36" s="1" t="s">
        <v>195</v>
      </c>
      <c r="G36" s="1"/>
      <c r="H36" s="1" t="s">
        <v>12</v>
      </c>
      <c r="I36" s="5" t="s">
        <v>117</v>
      </c>
      <c r="J36" s="6">
        <v>4</v>
      </c>
      <c r="K36" s="13">
        <v>29.3</v>
      </c>
    </row>
    <row r="37" spans="1:11" x14ac:dyDescent="0.3">
      <c r="A37" s="10" t="s">
        <v>113</v>
      </c>
      <c r="B37" s="10">
        <v>225</v>
      </c>
      <c r="C37" s="1" t="s">
        <v>89</v>
      </c>
      <c r="D37" s="1" t="s">
        <v>29</v>
      </c>
      <c r="E37" s="2">
        <v>1985</v>
      </c>
      <c r="F37" s="1" t="s">
        <v>196</v>
      </c>
      <c r="G37" s="1"/>
      <c r="H37" s="1" t="s">
        <v>44</v>
      </c>
      <c r="I37" s="5" t="s">
        <v>117</v>
      </c>
      <c r="J37" s="6">
        <v>4</v>
      </c>
      <c r="K37" s="10">
        <v>36.1</v>
      </c>
    </row>
    <row r="38" spans="1:11" x14ac:dyDescent="0.3">
      <c r="A38" s="10" t="s">
        <v>114</v>
      </c>
      <c r="B38" s="10">
        <v>90</v>
      </c>
      <c r="C38" s="1" t="s">
        <v>78</v>
      </c>
      <c r="D38" s="1" t="s">
        <v>91</v>
      </c>
      <c r="E38" s="2">
        <v>2015</v>
      </c>
      <c r="F38" s="1" t="s">
        <v>195</v>
      </c>
      <c r="G38" s="1"/>
      <c r="H38" s="1"/>
      <c r="I38" s="5" t="s">
        <v>117</v>
      </c>
      <c r="J38" s="6">
        <v>4</v>
      </c>
      <c r="K38" s="13">
        <v>55.3</v>
      </c>
    </row>
    <row r="39" spans="1:11" x14ac:dyDescent="0.3">
      <c r="A39" s="10"/>
      <c r="B39" s="10"/>
      <c r="C39" s="1"/>
      <c r="D39" s="1"/>
      <c r="E39" s="2"/>
      <c r="F39" s="1"/>
      <c r="G39" s="1"/>
      <c r="H39" s="1"/>
      <c r="I39" s="5"/>
      <c r="J39" s="6"/>
      <c r="K39" s="13"/>
    </row>
    <row r="40" spans="1:11" x14ac:dyDescent="0.3">
      <c r="A40" s="10" t="s">
        <v>103</v>
      </c>
      <c r="B40" s="10">
        <v>49</v>
      </c>
      <c r="C40" s="1" t="s">
        <v>61</v>
      </c>
      <c r="D40" s="1" t="s">
        <v>62</v>
      </c>
      <c r="E40" s="2">
        <v>2011</v>
      </c>
      <c r="F40" s="1" t="s">
        <v>196</v>
      </c>
      <c r="G40" s="1"/>
      <c r="H40" s="1" t="s">
        <v>63</v>
      </c>
      <c r="I40" s="5" t="s">
        <v>118</v>
      </c>
      <c r="J40" s="6">
        <v>4</v>
      </c>
      <c r="K40" s="13">
        <v>9.5</v>
      </c>
    </row>
    <row r="41" spans="1:11" x14ac:dyDescent="0.3">
      <c r="A41" s="10" t="s">
        <v>104</v>
      </c>
      <c r="B41" s="10">
        <v>145</v>
      </c>
      <c r="C41" s="1" t="s">
        <v>43</v>
      </c>
      <c r="D41" s="1" t="s">
        <v>31</v>
      </c>
      <c r="E41" s="2">
        <v>1964</v>
      </c>
      <c r="F41" s="1" t="s">
        <v>195</v>
      </c>
      <c r="G41" s="1"/>
      <c r="H41" s="1" t="s">
        <v>44</v>
      </c>
      <c r="I41" s="5" t="s">
        <v>118</v>
      </c>
      <c r="J41" s="6">
        <v>4</v>
      </c>
      <c r="K41" s="13">
        <v>16.399999999999999</v>
      </c>
    </row>
    <row r="42" spans="1:11" x14ac:dyDescent="0.3">
      <c r="A42" s="10" t="s">
        <v>105</v>
      </c>
      <c r="B42" s="10">
        <v>27</v>
      </c>
      <c r="C42" s="1" t="s">
        <v>42</v>
      </c>
      <c r="D42" s="1" t="s">
        <v>41</v>
      </c>
      <c r="E42" s="2">
        <v>2010</v>
      </c>
      <c r="F42" s="1" t="s">
        <v>195</v>
      </c>
      <c r="G42" s="1"/>
      <c r="H42" s="1" t="s">
        <v>37</v>
      </c>
      <c r="I42" s="5" t="s">
        <v>118</v>
      </c>
      <c r="J42" s="6">
        <v>4</v>
      </c>
      <c r="K42" s="13">
        <v>18</v>
      </c>
    </row>
    <row r="43" spans="1:11" x14ac:dyDescent="0.3">
      <c r="A43" s="10" t="s">
        <v>106</v>
      </c>
      <c r="B43" s="10">
        <v>23</v>
      </c>
      <c r="C43" s="10" t="s">
        <v>128</v>
      </c>
      <c r="D43" s="10" t="s">
        <v>127</v>
      </c>
      <c r="E43" s="10">
        <v>2016</v>
      </c>
      <c r="F43" s="1" t="s">
        <v>196</v>
      </c>
      <c r="G43" s="1"/>
      <c r="H43" s="10"/>
      <c r="I43" s="5" t="s">
        <v>118</v>
      </c>
      <c r="J43" s="6">
        <v>4</v>
      </c>
      <c r="K43" s="13">
        <v>25.8</v>
      </c>
    </row>
    <row r="44" spans="1:11" x14ac:dyDescent="0.3">
      <c r="A44" s="10" t="s">
        <v>107</v>
      </c>
      <c r="B44" s="10">
        <v>176</v>
      </c>
      <c r="C44" s="1" t="s">
        <v>68</v>
      </c>
      <c r="D44" s="1" t="s">
        <v>67</v>
      </c>
      <c r="E44" s="2">
        <v>1964</v>
      </c>
      <c r="F44" s="1" t="s">
        <v>195</v>
      </c>
      <c r="G44" s="1"/>
      <c r="H44" s="1" t="s">
        <v>6</v>
      </c>
      <c r="I44" s="5" t="s">
        <v>118</v>
      </c>
      <c r="J44" s="6">
        <v>4</v>
      </c>
      <c r="K44" s="13">
        <v>33.9</v>
      </c>
    </row>
    <row r="45" spans="1:11" x14ac:dyDescent="0.3">
      <c r="A45" s="10" t="s">
        <v>108</v>
      </c>
      <c r="B45" s="10">
        <v>87</v>
      </c>
      <c r="C45" s="1" t="s">
        <v>36</v>
      </c>
      <c r="D45" s="1" t="s">
        <v>38</v>
      </c>
      <c r="E45" s="2">
        <v>2014</v>
      </c>
      <c r="F45" s="1" t="s">
        <v>196</v>
      </c>
      <c r="G45" s="1"/>
      <c r="H45" s="1" t="s">
        <v>37</v>
      </c>
      <c r="I45" s="5" t="s">
        <v>118</v>
      </c>
      <c r="J45" s="6">
        <v>4</v>
      </c>
      <c r="K45" s="13">
        <v>34.700000000000003</v>
      </c>
    </row>
    <row r="46" spans="1:11" x14ac:dyDescent="0.3">
      <c r="A46" s="10" t="s">
        <v>109</v>
      </c>
      <c r="B46" s="10">
        <v>149</v>
      </c>
      <c r="C46" s="1" t="s">
        <v>96</v>
      </c>
      <c r="D46" s="1" t="s">
        <v>94</v>
      </c>
      <c r="E46" s="2">
        <v>1957</v>
      </c>
      <c r="F46" s="1" t="s">
        <v>195</v>
      </c>
      <c r="G46" s="1"/>
      <c r="H46" s="1" t="s">
        <v>44</v>
      </c>
      <c r="I46" s="5" t="s">
        <v>118</v>
      </c>
      <c r="J46" s="6">
        <v>4</v>
      </c>
      <c r="K46" s="13">
        <v>36.799999999999997</v>
      </c>
    </row>
    <row r="47" spans="1:11" x14ac:dyDescent="0.3">
      <c r="A47" s="10" t="s">
        <v>110</v>
      </c>
      <c r="B47" s="10">
        <v>213</v>
      </c>
      <c r="C47" s="1" t="s">
        <v>52</v>
      </c>
      <c r="D47" s="1" t="s">
        <v>51</v>
      </c>
      <c r="E47" s="2">
        <v>1962</v>
      </c>
      <c r="F47" s="1" t="s">
        <v>196</v>
      </c>
      <c r="G47" s="1"/>
      <c r="H47" s="1" t="s">
        <v>6</v>
      </c>
      <c r="I47" s="5" t="s">
        <v>118</v>
      </c>
      <c r="J47" s="6">
        <v>4</v>
      </c>
      <c r="K47" s="13">
        <v>37.700000000000003</v>
      </c>
    </row>
    <row r="48" spans="1:11" x14ac:dyDescent="0.3">
      <c r="A48" s="10" t="s">
        <v>111</v>
      </c>
      <c r="B48" s="10">
        <v>33</v>
      </c>
      <c r="C48" s="1" t="s">
        <v>40</v>
      </c>
      <c r="D48" s="1" t="s">
        <v>39</v>
      </c>
      <c r="E48" s="2">
        <v>2012</v>
      </c>
      <c r="F48" s="1" t="s">
        <v>195</v>
      </c>
      <c r="G48" s="1"/>
      <c r="H48" s="1" t="s">
        <v>37</v>
      </c>
      <c r="I48" s="5" t="s">
        <v>118</v>
      </c>
      <c r="J48" s="6">
        <v>4</v>
      </c>
      <c r="K48" s="13">
        <v>51</v>
      </c>
    </row>
    <row r="49" spans="1:11" x14ac:dyDescent="0.3">
      <c r="A49" s="10" t="s">
        <v>112</v>
      </c>
      <c r="B49" s="10">
        <v>141</v>
      </c>
      <c r="C49" s="1" t="s">
        <v>5</v>
      </c>
      <c r="D49" s="1" t="s">
        <v>94</v>
      </c>
      <c r="E49" s="2">
        <v>1988</v>
      </c>
      <c r="F49" s="1" t="s">
        <v>195</v>
      </c>
      <c r="G49" s="1"/>
      <c r="H49" s="1" t="s">
        <v>44</v>
      </c>
      <c r="I49" s="5" t="s">
        <v>118</v>
      </c>
      <c r="J49" s="6">
        <v>4</v>
      </c>
      <c r="K49" s="13">
        <v>57.9</v>
      </c>
    </row>
    <row r="50" spans="1:11" x14ac:dyDescent="0.3">
      <c r="A50" s="10" t="s">
        <v>113</v>
      </c>
      <c r="B50" s="10">
        <v>217</v>
      </c>
      <c r="C50" s="1" t="s">
        <v>34</v>
      </c>
      <c r="D50" s="1" t="s">
        <v>33</v>
      </c>
      <c r="E50" s="2">
        <v>1961</v>
      </c>
      <c r="F50" s="1" t="s">
        <v>196</v>
      </c>
      <c r="G50" s="1"/>
      <c r="H50" s="1" t="s">
        <v>6</v>
      </c>
      <c r="I50" s="5" t="s">
        <v>118</v>
      </c>
      <c r="J50" s="6">
        <v>5</v>
      </c>
      <c r="K50" s="13">
        <v>0.2</v>
      </c>
    </row>
    <row r="51" spans="1:11" x14ac:dyDescent="0.3">
      <c r="A51" s="10" t="s">
        <v>114</v>
      </c>
      <c r="B51" s="10">
        <v>207</v>
      </c>
      <c r="C51" s="1" t="s">
        <v>59</v>
      </c>
      <c r="D51" s="1" t="s">
        <v>58</v>
      </c>
      <c r="E51" s="2">
        <v>1959</v>
      </c>
      <c r="F51" s="1" t="s">
        <v>196</v>
      </c>
      <c r="G51" s="1"/>
      <c r="H51" s="1" t="s">
        <v>6</v>
      </c>
      <c r="I51" s="5" t="s">
        <v>118</v>
      </c>
      <c r="J51" s="6">
        <v>5</v>
      </c>
      <c r="K51" s="13">
        <v>2.2000000000000002</v>
      </c>
    </row>
    <row r="52" spans="1:11" x14ac:dyDescent="0.3">
      <c r="A52" s="10" t="s">
        <v>120</v>
      </c>
      <c r="B52" s="10">
        <v>227</v>
      </c>
      <c r="C52" s="1" t="s">
        <v>138</v>
      </c>
      <c r="D52" s="1" t="s">
        <v>137</v>
      </c>
      <c r="E52" s="2">
        <v>1971</v>
      </c>
      <c r="F52" s="1" t="s">
        <v>196</v>
      </c>
      <c r="G52" s="1"/>
      <c r="H52" s="1" t="s">
        <v>44</v>
      </c>
      <c r="I52" s="5" t="s">
        <v>118</v>
      </c>
      <c r="J52" s="6">
        <v>5</v>
      </c>
      <c r="K52" s="13">
        <v>50.6</v>
      </c>
    </row>
    <row r="53" spans="1:11" x14ac:dyDescent="0.3">
      <c r="A53" s="10" t="s">
        <v>121</v>
      </c>
      <c r="B53" s="10">
        <v>172</v>
      </c>
      <c r="C53" s="1" t="s">
        <v>23</v>
      </c>
      <c r="D53" s="1" t="s">
        <v>22</v>
      </c>
      <c r="E53" s="2">
        <v>1959</v>
      </c>
      <c r="F53" s="1" t="s">
        <v>195</v>
      </c>
      <c r="G53" s="1"/>
      <c r="H53" s="1" t="s">
        <v>6</v>
      </c>
      <c r="I53" s="5" t="s">
        <v>118</v>
      </c>
      <c r="J53" s="6">
        <v>5</v>
      </c>
      <c r="K53" s="13">
        <v>51.9</v>
      </c>
    </row>
    <row r="54" spans="1:11" x14ac:dyDescent="0.3">
      <c r="A54" s="10"/>
      <c r="B54" s="10"/>
      <c r="C54" s="1"/>
      <c r="D54" s="1"/>
      <c r="E54" s="2"/>
      <c r="F54" s="1"/>
      <c r="G54" s="1"/>
      <c r="H54" s="1"/>
      <c r="I54" s="5"/>
      <c r="J54" s="6"/>
      <c r="K54" s="13"/>
    </row>
    <row r="55" spans="1:11" x14ac:dyDescent="0.3">
      <c r="A55" s="10" t="s">
        <v>103</v>
      </c>
      <c r="B55" s="10">
        <v>147</v>
      </c>
      <c r="C55" s="1" t="s">
        <v>50</v>
      </c>
      <c r="D55" s="1" t="s">
        <v>49</v>
      </c>
      <c r="E55" s="2">
        <v>1958</v>
      </c>
      <c r="F55" s="1" t="s">
        <v>195</v>
      </c>
      <c r="G55" s="1"/>
      <c r="H55" s="1" t="s">
        <v>6</v>
      </c>
      <c r="I55" s="5" t="s">
        <v>119</v>
      </c>
      <c r="J55" s="7">
        <v>4</v>
      </c>
      <c r="K55" s="13">
        <v>59.3</v>
      </c>
    </row>
    <row r="56" spans="1:11" x14ac:dyDescent="0.3">
      <c r="A56" s="10" t="s">
        <v>104</v>
      </c>
      <c r="B56" s="10">
        <v>215</v>
      </c>
      <c r="C56" s="10" t="s">
        <v>144</v>
      </c>
      <c r="D56" s="10" t="s">
        <v>143</v>
      </c>
      <c r="E56" s="10">
        <v>1960</v>
      </c>
      <c r="F56" s="1" t="s">
        <v>196</v>
      </c>
      <c r="G56" s="1"/>
      <c r="H56" s="10" t="s">
        <v>6</v>
      </c>
      <c r="I56" s="5" t="s">
        <v>119</v>
      </c>
      <c r="J56" s="6">
        <v>5</v>
      </c>
      <c r="K56" s="13">
        <v>3.5</v>
      </c>
    </row>
    <row r="57" spans="1:11" x14ac:dyDescent="0.3">
      <c r="A57" s="10" t="s">
        <v>105</v>
      </c>
      <c r="B57" s="10">
        <v>36</v>
      </c>
      <c r="C57" s="1" t="s">
        <v>61</v>
      </c>
      <c r="D57" s="1" t="s">
        <v>64</v>
      </c>
      <c r="E57" s="2">
        <v>2012</v>
      </c>
      <c r="F57" s="1" t="s">
        <v>195</v>
      </c>
      <c r="G57" s="1"/>
      <c r="H57" s="1" t="s">
        <v>63</v>
      </c>
      <c r="I57" s="5" t="s">
        <v>119</v>
      </c>
      <c r="J57" s="6">
        <v>5</v>
      </c>
      <c r="K57" s="13">
        <v>9.4</v>
      </c>
    </row>
    <row r="58" spans="1:11" x14ac:dyDescent="0.3">
      <c r="A58" s="10" t="s">
        <v>106</v>
      </c>
      <c r="B58" s="10">
        <v>108</v>
      </c>
      <c r="C58" s="1" t="s">
        <v>15</v>
      </c>
      <c r="D58" s="1" t="s">
        <v>14</v>
      </c>
      <c r="E58" s="2">
        <v>1955</v>
      </c>
      <c r="F58" s="1" t="s">
        <v>195</v>
      </c>
      <c r="G58" s="1"/>
      <c r="H58" s="1" t="s">
        <v>6</v>
      </c>
      <c r="I58" s="5" t="s">
        <v>119</v>
      </c>
      <c r="J58" s="6">
        <v>5</v>
      </c>
      <c r="K58" s="13">
        <v>17.5</v>
      </c>
    </row>
    <row r="59" spans="1:11" x14ac:dyDescent="0.3">
      <c r="A59" s="10" t="s">
        <v>107</v>
      </c>
      <c r="B59" s="10">
        <v>143</v>
      </c>
      <c r="C59" s="1" t="s">
        <v>60</v>
      </c>
      <c r="D59" s="1" t="s">
        <v>27</v>
      </c>
      <c r="E59" s="2">
        <v>1951</v>
      </c>
      <c r="F59" s="1" t="s">
        <v>195</v>
      </c>
      <c r="G59" s="1"/>
      <c r="H59" s="1" t="s">
        <v>6</v>
      </c>
      <c r="I59" s="5" t="s">
        <v>119</v>
      </c>
      <c r="J59" s="6">
        <v>5</v>
      </c>
      <c r="K59" s="13">
        <v>21.1</v>
      </c>
    </row>
    <row r="60" spans="1:11" x14ac:dyDescent="0.3">
      <c r="A60" s="10" t="s">
        <v>108</v>
      </c>
      <c r="B60" s="10">
        <v>203</v>
      </c>
      <c r="C60" s="1" t="s">
        <v>30</v>
      </c>
      <c r="D60" s="1" t="s">
        <v>29</v>
      </c>
      <c r="E60" s="2">
        <v>1950</v>
      </c>
      <c r="F60" s="1" t="s">
        <v>196</v>
      </c>
      <c r="G60" s="1"/>
      <c r="H60" s="1" t="s">
        <v>6</v>
      </c>
      <c r="I60" s="5" t="s">
        <v>119</v>
      </c>
      <c r="J60" s="6">
        <v>5</v>
      </c>
      <c r="K60" s="13">
        <v>21.8</v>
      </c>
    </row>
    <row r="61" spans="1:11" x14ac:dyDescent="0.3">
      <c r="A61" s="10" t="s">
        <v>109</v>
      </c>
      <c r="B61" s="10">
        <v>132</v>
      </c>
      <c r="C61" s="1" t="s">
        <v>93</v>
      </c>
      <c r="D61" s="1" t="s">
        <v>92</v>
      </c>
      <c r="E61" s="2">
        <v>1947</v>
      </c>
      <c r="F61" s="1" t="s">
        <v>195</v>
      </c>
      <c r="G61" s="1"/>
      <c r="H61" s="1" t="s">
        <v>6</v>
      </c>
      <c r="I61" s="5" t="s">
        <v>119</v>
      </c>
      <c r="J61" s="6">
        <v>5</v>
      </c>
      <c r="K61" s="13">
        <v>26</v>
      </c>
    </row>
    <row r="62" spans="1:11" x14ac:dyDescent="0.3">
      <c r="A62" s="10" t="s">
        <v>110</v>
      </c>
      <c r="B62" s="10">
        <v>140</v>
      </c>
      <c r="C62" s="1" t="s">
        <v>66</v>
      </c>
      <c r="D62" s="1" t="s">
        <v>65</v>
      </c>
      <c r="E62" s="2">
        <v>1957</v>
      </c>
      <c r="F62" s="1" t="s">
        <v>195</v>
      </c>
      <c r="G62" s="1"/>
      <c r="H62" s="1" t="s">
        <v>6</v>
      </c>
      <c r="I62" s="5" t="s">
        <v>119</v>
      </c>
      <c r="J62" s="6">
        <v>5</v>
      </c>
      <c r="K62" s="13">
        <v>28</v>
      </c>
    </row>
    <row r="63" spans="1:11" x14ac:dyDescent="0.3">
      <c r="A63" s="10" t="s">
        <v>111</v>
      </c>
      <c r="B63" s="10">
        <v>158</v>
      </c>
      <c r="C63" s="1" t="s">
        <v>11</v>
      </c>
      <c r="D63" s="1" t="s">
        <v>4</v>
      </c>
      <c r="E63" s="2">
        <v>1970</v>
      </c>
      <c r="F63" s="1" t="s">
        <v>195</v>
      </c>
      <c r="G63" s="1"/>
      <c r="H63" s="1" t="s">
        <v>12</v>
      </c>
      <c r="I63" s="5" t="s">
        <v>119</v>
      </c>
      <c r="J63" s="6">
        <v>5</v>
      </c>
      <c r="K63" s="13">
        <v>50.1</v>
      </c>
    </row>
    <row r="64" spans="1:11" x14ac:dyDescent="0.3">
      <c r="A64" s="10" t="s">
        <v>112</v>
      </c>
      <c r="B64" s="10">
        <v>102</v>
      </c>
      <c r="C64" s="10" t="s">
        <v>145</v>
      </c>
      <c r="D64" s="10" t="s">
        <v>31</v>
      </c>
      <c r="E64" s="10">
        <v>1954</v>
      </c>
      <c r="F64" s="1" t="s">
        <v>195</v>
      </c>
      <c r="G64" s="1"/>
      <c r="H64" s="10" t="s">
        <v>6</v>
      </c>
      <c r="I64" s="5" t="s">
        <v>119</v>
      </c>
      <c r="J64" s="6">
        <v>5</v>
      </c>
      <c r="K64" s="13">
        <v>51.1</v>
      </c>
    </row>
    <row r="65" spans="1:11" x14ac:dyDescent="0.3">
      <c r="A65" s="10" t="s">
        <v>113</v>
      </c>
      <c r="B65" s="10">
        <v>222</v>
      </c>
      <c r="C65" s="1" t="s">
        <v>100</v>
      </c>
      <c r="D65" s="1" t="s">
        <v>99</v>
      </c>
      <c r="E65" s="2">
        <v>1945</v>
      </c>
      <c r="F65" s="1" t="s">
        <v>196</v>
      </c>
      <c r="G65" s="1"/>
      <c r="H65" s="1" t="s">
        <v>6</v>
      </c>
      <c r="I65" s="5" t="s">
        <v>119</v>
      </c>
      <c r="J65" s="6">
        <v>5</v>
      </c>
      <c r="K65" s="13">
        <v>54.3</v>
      </c>
    </row>
    <row r="66" spans="1:11" x14ac:dyDescent="0.3">
      <c r="A66" s="10" t="s">
        <v>114</v>
      </c>
      <c r="B66" s="10">
        <v>106</v>
      </c>
      <c r="C66" s="1" t="s">
        <v>11</v>
      </c>
      <c r="D66" s="1" t="s">
        <v>31</v>
      </c>
      <c r="E66" s="2">
        <v>1946</v>
      </c>
      <c r="F66" s="1" t="s">
        <v>195</v>
      </c>
      <c r="G66" s="1"/>
      <c r="H66" s="1" t="s">
        <v>6</v>
      </c>
      <c r="I66" s="5" t="s">
        <v>119</v>
      </c>
      <c r="J66" s="6">
        <v>6</v>
      </c>
      <c r="K66" s="13">
        <v>4.5999999999999996</v>
      </c>
    </row>
    <row r="67" spans="1:11" x14ac:dyDescent="0.3">
      <c r="A67" s="10" t="s">
        <v>120</v>
      </c>
      <c r="B67" s="10">
        <v>47</v>
      </c>
      <c r="C67" s="10" t="s">
        <v>140</v>
      </c>
      <c r="D67" s="10" t="s">
        <v>139</v>
      </c>
      <c r="E67" s="10">
        <v>1958</v>
      </c>
      <c r="F67" s="1" t="s">
        <v>195</v>
      </c>
      <c r="G67" s="1"/>
      <c r="H67" s="10" t="s">
        <v>6</v>
      </c>
      <c r="I67" s="5" t="s">
        <v>119</v>
      </c>
      <c r="J67" s="6">
        <v>6</v>
      </c>
      <c r="K67" s="13">
        <v>15.6</v>
      </c>
    </row>
    <row r="68" spans="1:11" x14ac:dyDescent="0.3">
      <c r="A68" s="10" t="s">
        <v>121</v>
      </c>
      <c r="B68" s="10">
        <v>14</v>
      </c>
      <c r="C68" s="10" t="s">
        <v>142</v>
      </c>
      <c r="D68" s="10" t="s">
        <v>141</v>
      </c>
      <c r="E68" s="10">
        <v>1944</v>
      </c>
      <c r="F68" s="1" t="s">
        <v>196</v>
      </c>
      <c r="G68" s="1"/>
      <c r="H68" s="10"/>
      <c r="I68" s="5" t="s">
        <v>119</v>
      </c>
      <c r="J68" s="6">
        <v>6</v>
      </c>
      <c r="K68" s="13">
        <v>24.6</v>
      </c>
    </row>
    <row r="69" spans="1:11" x14ac:dyDescent="0.3">
      <c r="A69" s="10" t="s">
        <v>122</v>
      </c>
      <c r="B69" s="10">
        <v>157</v>
      </c>
      <c r="C69" s="10" t="s">
        <v>5</v>
      </c>
      <c r="D69" s="10" t="s">
        <v>94</v>
      </c>
      <c r="E69" s="10">
        <v>1955</v>
      </c>
      <c r="F69" s="1" t="s">
        <v>195</v>
      </c>
      <c r="G69" s="1"/>
      <c r="H69" s="10" t="s">
        <v>6</v>
      </c>
      <c r="I69" s="5" t="s">
        <v>119</v>
      </c>
      <c r="J69" s="6">
        <v>8</v>
      </c>
      <c r="K69" s="13">
        <v>44.5</v>
      </c>
    </row>
  </sheetData>
  <sortState xmlns:xlrd2="http://schemas.microsoft.com/office/spreadsheetml/2017/richdata2" ref="B55:K69">
    <sortCondition ref="J55:J69"/>
    <sortCondition ref="K55:K69"/>
  </sortState>
  <mergeCells count="1">
    <mergeCell ref="A1:K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1000 m celkově</vt:lpstr>
      <vt:lpstr>1000 m dle běhů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Tomas Prochazka</cp:lastModifiedBy>
  <cp:lastPrinted>2023-03-08T13:05:18Z</cp:lastPrinted>
  <dcterms:created xsi:type="dcterms:W3CDTF">2023-03-07T21:02:48Z</dcterms:created>
  <dcterms:modified xsi:type="dcterms:W3CDTF">2023-03-09T20:27:45Z</dcterms:modified>
</cp:coreProperties>
</file>