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Radorun\Desktop\"/>
    </mc:Choice>
  </mc:AlternateContent>
  <xr:revisionPtr revIDLastSave="0" documentId="8_{8C6A6F20-B2CA-489E-B42E-E42BFA91A5E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L2024" sheetId="1" r:id="rId1"/>
  </sheets>
  <definedNames>
    <definedName name="_xlnm._FilterDatabase" localSheetId="0" hidden="1">'HL2024'!#REF!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9" i="1" l="1"/>
  <c r="M49" i="1"/>
  <c r="L49" i="1"/>
  <c r="K49" i="1"/>
  <c r="J49" i="1"/>
  <c r="I49" i="1"/>
  <c r="F49" i="1"/>
  <c r="N67" i="1"/>
  <c r="L67" i="1"/>
  <c r="K67" i="1"/>
  <c r="J67" i="1"/>
  <c r="I67" i="1"/>
  <c r="M66" i="1"/>
  <c r="L66" i="1"/>
  <c r="K66" i="1"/>
  <c r="J66" i="1"/>
  <c r="I66" i="1"/>
  <c r="F66" i="1"/>
  <c r="M44" i="1" l="1"/>
  <c r="L44" i="1"/>
  <c r="K44" i="1"/>
  <c r="J44" i="1"/>
  <c r="I44" i="1"/>
  <c r="N43" i="1"/>
  <c r="L43" i="1"/>
  <c r="K43" i="1"/>
  <c r="J43" i="1"/>
  <c r="I43" i="1"/>
  <c r="F43" i="1"/>
  <c r="M65" i="1"/>
  <c r="L65" i="1"/>
  <c r="K65" i="1"/>
  <c r="J65" i="1"/>
  <c r="I65" i="1"/>
  <c r="F65" i="1"/>
  <c r="M42" i="1"/>
  <c r="L42" i="1"/>
  <c r="K42" i="1"/>
  <c r="J42" i="1"/>
  <c r="I42" i="1"/>
  <c r="F42" i="1"/>
  <c r="N41" i="1"/>
  <c r="L41" i="1"/>
  <c r="K41" i="1"/>
  <c r="J41" i="1"/>
  <c r="I41" i="1"/>
  <c r="F41" i="1"/>
  <c r="N64" i="1"/>
  <c r="L64" i="1"/>
  <c r="K64" i="1"/>
  <c r="J64" i="1"/>
  <c r="I64" i="1"/>
  <c r="F64" i="1"/>
  <c r="N33" i="1"/>
  <c r="L33" i="1"/>
  <c r="K33" i="1"/>
  <c r="J33" i="1"/>
  <c r="I33" i="1"/>
  <c r="N32" i="1"/>
  <c r="L32" i="1"/>
  <c r="K32" i="1"/>
  <c r="J32" i="1"/>
  <c r="I32" i="1"/>
  <c r="F32" i="1"/>
  <c r="N19" i="1" l="1"/>
  <c r="M19" i="1"/>
  <c r="L19" i="1"/>
  <c r="J19" i="1"/>
  <c r="N18" i="1"/>
  <c r="M18" i="1"/>
  <c r="L18" i="1"/>
  <c r="I18" i="1"/>
  <c r="N17" i="1"/>
  <c r="L17" i="1"/>
  <c r="J17" i="1"/>
  <c r="I17" i="1"/>
  <c r="N16" i="1"/>
  <c r="M16" i="1"/>
  <c r="L16" i="1"/>
  <c r="I16" i="1"/>
  <c r="N58" i="1" l="1"/>
  <c r="M58" i="1"/>
  <c r="K58" i="1"/>
  <c r="J58" i="1"/>
  <c r="I58" i="1"/>
  <c r="N57" i="1"/>
  <c r="M57" i="1"/>
  <c r="L57" i="1"/>
  <c r="K57" i="1"/>
  <c r="J57" i="1"/>
  <c r="F57" i="1"/>
  <c r="F50" i="1"/>
  <c r="F48" i="1"/>
  <c r="N68" i="1"/>
  <c r="M68" i="1"/>
  <c r="L68" i="1"/>
  <c r="K68" i="1"/>
  <c r="J68" i="1"/>
  <c r="N63" i="1"/>
  <c r="K63" i="1"/>
  <c r="J63" i="1"/>
  <c r="I63" i="1"/>
  <c r="N62" i="1"/>
  <c r="M62" i="1"/>
  <c r="L62" i="1"/>
  <c r="K62" i="1"/>
  <c r="N61" i="1"/>
  <c r="L61" i="1"/>
  <c r="K61" i="1"/>
  <c r="J61" i="1"/>
  <c r="I61" i="1"/>
  <c r="N60" i="1"/>
  <c r="L60" i="1"/>
  <c r="K60" i="1"/>
  <c r="J60" i="1"/>
  <c r="I60" i="1"/>
  <c r="N59" i="1"/>
  <c r="M59" i="1"/>
  <c r="K59" i="1"/>
  <c r="J59" i="1"/>
  <c r="L50" i="1"/>
  <c r="K50" i="1"/>
  <c r="J50" i="1"/>
  <c r="I50" i="1"/>
  <c r="M48" i="1"/>
  <c r="L48" i="1"/>
  <c r="K48" i="1"/>
  <c r="J48" i="1"/>
  <c r="I48" i="1"/>
  <c r="N47" i="1"/>
  <c r="L47" i="1"/>
  <c r="K47" i="1"/>
  <c r="J47" i="1"/>
  <c r="I47" i="1"/>
  <c r="N46" i="1"/>
  <c r="L46" i="1"/>
  <c r="K46" i="1"/>
  <c r="J46" i="1"/>
  <c r="I46" i="1"/>
  <c r="N45" i="1"/>
  <c r="M45" i="1"/>
  <c r="K45" i="1"/>
  <c r="J45" i="1"/>
  <c r="I45" i="1"/>
  <c r="M40" i="1"/>
  <c r="L40" i="1"/>
  <c r="K40" i="1"/>
  <c r="I40" i="1"/>
  <c r="N39" i="1"/>
  <c r="L39" i="1"/>
  <c r="J39" i="1"/>
  <c r="I39" i="1"/>
  <c r="N38" i="1"/>
  <c r="K38" i="1"/>
  <c r="J38" i="1"/>
  <c r="I38" i="1"/>
  <c r="M37" i="1"/>
  <c r="L37" i="1"/>
  <c r="K37" i="1"/>
  <c r="J37" i="1"/>
  <c r="N36" i="1"/>
  <c r="L36" i="1"/>
  <c r="K36" i="1"/>
  <c r="J36" i="1"/>
  <c r="I36" i="1"/>
  <c r="F47" i="1"/>
  <c r="F46" i="1"/>
  <c r="F45" i="1"/>
  <c r="F44" i="1"/>
  <c r="F40" i="1"/>
  <c r="F39" i="1"/>
  <c r="F38" i="1"/>
  <c r="F37" i="1"/>
  <c r="F36" i="1"/>
  <c r="F58" i="1" l="1"/>
  <c r="F59" i="1"/>
  <c r="F60" i="1"/>
  <c r="F61" i="1"/>
  <c r="F62" i="1"/>
  <c r="F63" i="1"/>
  <c r="F67" i="1"/>
  <c r="F68" i="1"/>
  <c r="F56" i="1"/>
  <c r="I12" i="1" l="1"/>
  <c r="J12" i="1"/>
  <c r="I13" i="1"/>
  <c r="J13" i="1"/>
  <c r="I14" i="1"/>
  <c r="J14" i="1"/>
  <c r="I15" i="1"/>
  <c r="J15" i="1"/>
  <c r="J20" i="1"/>
  <c r="I21" i="1"/>
  <c r="J21" i="1"/>
  <c r="J22" i="1"/>
  <c r="I23" i="1"/>
  <c r="J23" i="1"/>
  <c r="I24" i="1"/>
  <c r="J24" i="1"/>
  <c r="I25" i="1"/>
  <c r="J25" i="1"/>
  <c r="I26" i="1"/>
  <c r="J26" i="1"/>
  <c r="I27" i="1"/>
  <c r="J27" i="1"/>
  <c r="I28" i="1"/>
  <c r="I29" i="1"/>
  <c r="J30" i="1"/>
  <c r="I31" i="1"/>
  <c r="J31" i="1"/>
  <c r="I34" i="1"/>
  <c r="J34" i="1"/>
  <c r="I35" i="1"/>
  <c r="J35" i="1"/>
  <c r="I54" i="1"/>
  <c r="J54" i="1"/>
  <c r="I56" i="1"/>
  <c r="J56" i="1"/>
  <c r="J16" i="1" l="1"/>
  <c r="I19" i="1"/>
  <c r="J18" i="1"/>
  <c r="J62" i="1"/>
  <c r="I57" i="1"/>
  <c r="I59" i="1" s="1"/>
  <c r="I37" i="1"/>
  <c r="J40" i="1"/>
  <c r="N56" i="1"/>
  <c r="M56" i="1"/>
  <c r="L56" i="1"/>
  <c r="L58" i="1" s="1"/>
  <c r="K56" i="1"/>
  <c r="N54" i="1"/>
  <c r="M54" i="1"/>
  <c r="L54" i="1"/>
  <c r="K54" i="1"/>
  <c r="N35" i="1"/>
  <c r="K35" i="1"/>
  <c r="F35" i="1"/>
  <c r="N34" i="1"/>
  <c r="K34" i="1"/>
  <c r="F33" i="1"/>
  <c r="F31" i="1"/>
  <c r="N31" i="1"/>
  <c r="L31" i="1"/>
  <c r="N30" i="1"/>
  <c r="F27" i="1"/>
  <c r="N29" i="1"/>
  <c r="K29" i="1"/>
  <c r="F34" i="1"/>
  <c r="N28" i="1"/>
  <c r="M28" i="1"/>
  <c r="K28" i="1"/>
  <c r="F30" i="1"/>
  <c r="F29" i="1"/>
  <c r="N27" i="1"/>
  <c r="F28" i="1"/>
  <c r="N26" i="1"/>
  <c r="L26" i="1"/>
  <c r="F26" i="1"/>
  <c r="N25" i="1"/>
  <c r="M25" i="1"/>
  <c r="L25" i="1"/>
  <c r="F25" i="1"/>
  <c r="N24" i="1"/>
  <c r="M24" i="1"/>
  <c r="L24" i="1"/>
  <c r="F24" i="1"/>
  <c r="N23" i="1"/>
  <c r="M23" i="1"/>
  <c r="F23" i="1"/>
  <c r="N22" i="1"/>
  <c r="K22" i="1"/>
  <c r="F22" i="1"/>
  <c r="N21" i="1"/>
  <c r="K21" i="1"/>
  <c r="F21" i="1"/>
  <c r="N20" i="1"/>
  <c r="F20" i="1"/>
  <c r="F19" i="1"/>
  <c r="F18" i="1"/>
  <c r="F16" i="1"/>
  <c r="F17" i="1"/>
  <c r="N15" i="1"/>
  <c r="M15" i="1"/>
  <c r="L15" i="1"/>
  <c r="F15" i="1"/>
  <c r="N14" i="1"/>
  <c r="M14" i="1"/>
  <c r="L14" i="1"/>
  <c r="F14" i="1"/>
  <c r="N13" i="1"/>
  <c r="M13" i="1"/>
  <c r="L13" i="1"/>
  <c r="L20" i="1" s="1"/>
  <c r="F13" i="1"/>
  <c r="N12" i="1"/>
  <c r="M12" i="1"/>
  <c r="L12" i="1"/>
  <c r="K12" i="1"/>
  <c r="F12" i="1"/>
  <c r="J28" i="1" l="1"/>
  <c r="J29" i="1"/>
  <c r="I20" i="1"/>
  <c r="I22" i="1" s="1"/>
  <c r="N65" i="1"/>
  <c r="N66" i="1" s="1"/>
  <c r="M17" i="1"/>
  <c r="N37" i="1"/>
  <c r="I62" i="1"/>
  <c r="I68" i="1" s="1"/>
  <c r="M60" i="1"/>
  <c r="M61" i="1" s="1"/>
  <c r="L59" i="1"/>
  <c r="M20" i="1"/>
  <c r="K13" i="1"/>
  <c r="K14" i="1" s="1"/>
  <c r="M21" i="1"/>
  <c r="M22" i="1"/>
  <c r="M26" i="1" s="1"/>
  <c r="L21" i="1"/>
  <c r="L22" i="1" s="1"/>
  <c r="I30" i="1" l="1"/>
  <c r="N40" i="1"/>
  <c r="N42" i="1" s="1"/>
  <c r="M63" i="1"/>
  <c r="M64" i="1" s="1"/>
  <c r="K16" i="1"/>
  <c r="K17" i="1" s="1"/>
  <c r="L63" i="1"/>
  <c r="L29" i="1"/>
  <c r="M27" i="1"/>
  <c r="L23" i="1"/>
  <c r="L27" i="1" s="1"/>
  <c r="K15" i="1"/>
  <c r="L28" i="1"/>
  <c r="N44" i="1" l="1"/>
  <c r="M67" i="1"/>
  <c r="N48" i="1"/>
  <c r="N50" i="1" s="1"/>
  <c r="K18" i="1"/>
  <c r="K19" i="1" s="1"/>
  <c r="L30" i="1"/>
  <c r="L34" i="1" s="1"/>
  <c r="M29" i="1"/>
  <c r="L35" i="1"/>
  <c r="M30" i="1"/>
  <c r="L38" i="1" l="1"/>
  <c r="L45" i="1" s="1"/>
  <c r="M31" i="1"/>
  <c r="M32" i="1" l="1"/>
  <c r="M33" i="1" s="1"/>
  <c r="M34" i="1" s="1"/>
  <c r="M35" i="1" l="1"/>
  <c r="M36" i="1" s="1"/>
  <c r="M38" i="1" s="1"/>
  <c r="M39" i="1" l="1"/>
  <c r="K20" i="1"/>
  <c r="K23" i="1" s="1"/>
  <c r="K24" i="1" l="1"/>
  <c r="M41" i="1"/>
  <c r="M43" i="1" s="1"/>
  <c r="K25" i="1"/>
  <c r="K27" i="1"/>
  <c r="K30" i="1"/>
  <c r="M46" i="1" l="1"/>
  <c r="M47" i="1" s="1"/>
  <c r="M50" i="1" s="1"/>
  <c r="K26" i="1"/>
  <c r="K39" i="1"/>
  <c r="K31" i="1"/>
</calcChain>
</file>

<file path=xl/sharedStrings.xml><?xml version="1.0" encoding="utf-8"?>
<sst xmlns="http://schemas.openxmlformats.org/spreadsheetml/2006/main" count="303" uniqueCount="168">
  <si>
    <t>VÝSLEDKOVÁ LISTINA</t>
  </si>
  <si>
    <t>Datum:</t>
  </si>
  <si>
    <t>Ročník:</t>
  </si>
  <si>
    <t>MUŽI</t>
  </si>
  <si>
    <t>Start.</t>
  </si>
  <si>
    <t>Rok</t>
  </si>
  <si>
    <t>Poř.</t>
  </si>
  <si>
    <t>číslo</t>
  </si>
  <si>
    <t>Příjmení</t>
  </si>
  <si>
    <t>Jméno</t>
  </si>
  <si>
    <t>narození</t>
  </si>
  <si>
    <t>Kat.</t>
  </si>
  <si>
    <t>Oddíl</t>
  </si>
  <si>
    <t>A</t>
  </si>
  <si>
    <t>B</t>
  </si>
  <si>
    <t>C</t>
  </si>
  <si>
    <t>D</t>
  </si>
  <si>
    <t>E</t>
  </si>
  <si>
    <t>F</t>
  </si>
  <si>
    <t>ŽENY</t>
  </si>
  <si>
    <t>čas</t>
  </si>
  <si>
    <t xml:space="preserve"> </t>
  </si>
  <si>
    <t>Pohlaví</t>
  </si>
  <si>
    <t>M</t>
  </si>
  <si>
    <t>Ž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</si>
  <si>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</si>
  <si>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</si>
  <si>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</si>
  <si>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</si>
  <si>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</si>
  <si>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</si>
  <si>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</si>
  <si>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</si>
  <si>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</si>
  <si>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</si>
  <si>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</si>
  <si>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</si>
  <si>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</si>
  <si>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</si>
  <si>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</si>
  <si>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</si>
  <si>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</si>
  <si>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</si>
  <si>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</si>
  <si>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</si>
  <si>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</si>
  <si>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</si>
  <si>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</si>
  <si>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</si>
  <si>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</si>
  <si>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</si>
  <si>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</si>
  <si>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</si>
  <si>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</si>
  <si>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</si>
  <si>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</si>
  <si>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</si>
  <si>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</si>
  <si>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</si>
  <si>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Čermák</t>
  </si>
  <si>
    <t>Lukáš</t>
  </si>
  <si>
    <t>Vacarda</t>
  </si>
  <si>
    <t>Vladimír</t>
  </si>
  <si>
    <t>Martin</t>
  </si>
  <si>
    <t>Ondřej</t>
  </si>
  <si>
    <t>Neuman</t>
  </si>
  <si>
    <t>Jiří</t>
  </si>
  <si>
    <t>Kamenný Přívoz</t>
  </si>
  <si>
    <t>Michal</t>
  </si>
  <si>
    <t>Hejkrlík</t>
  </si>
  <si>
    <t>Filip</t>
  </si>
  <si>
    <t>Michaela</t>
  </si>
  <si>
    <t>Šiman</t>
  </si>
  <si>
    <t>Eduard</t>
  </si>
  <si>
    <t>Kroupa</t>
  </si>
  <si>
    <t>Štěpán</t>
  </si>
  <si>
    <t>Pavel</t>
  </si>
  <si>
    <t>Milan</t>
  </si>
  <si>
    <t>Treglerová</t>
  </si>
  <si>
    <t>Alice</t>
  </si>
  <si>
    <t>Matoušek</t>
  </si>
  <si>
    <t>Petr</t>
  </si>
  <si>
    <t>Hanousek</t>
  </si>
  <si>
    <t>Jakub</t>
  </si>
  <si>
    <t>Jungová</t>
  </si>
  <si>
    <t>Mališová</t>
  </si>
  <si>
    <t>Karla</t>
  </si>
  <si>
    <t>Flieglová</t>
  </si>
  <si>
    <t>Alena</t>
  </si>
  <si>
    <t>Novák</t>
  </si>
  <si>
    <t>Jaromír</t>
  </si>
  <si>
    <t>Urban</t>
  </si>
  <si>
    <t>Josef</t>
  </si>
  <si>
    <t>Setínková</t>
  </si>
  <si>
    <t>Zuzana</t>
  </si>
  <si>
    <t>Zdeňka</t>
  </si>
  <si>
    <t>Jan</t>
  </si>
  <si>
    <t>Nový</t>
  </si>
  <si>
    <t>Břetislav</t>
  </si>
  <si>
    <t>Jana</t>
  </si>
  <si>
    <t>Paukert</t>
  </si>
  <si>
    <t>Březina</t>
  </si>
  <si>
    <t>Tomáš</t>
  </si>
  <si>
    <t>Černý</t>
  </si>
  <si>
    <t>Václav</t>
  </si>
  <si>
    <t>Holan</t>
  </si>
  <si>
    <t>Moch</t>
  </si>
  <si>
    <t>Ivan</t>
  </si>
  <si>
    <t>Blažek</t>
  </si>
  <si>
    <t>Hodkovičský lesokros</t>
  </si>
  <si>
    <t>DNF</t>
  </si>
  <si>
    <t>Fialková</t>
  </si>
  <si>
    <t>Monika</t>
  </si>
  <si>
    <t>Jílové</t>
  </si>
  <si>
    <t>Bradáč</t>
  </si>
  <si>
    <t>Teplý</t>
  </si>
  <si>
    <t>Diviš</t>
  </si>
  <si>
    <t>Doležal</t>
  </si>
  <si>
    <t>Nováková</t>
  </si>
  <si>
    <t>Kristína</t>
  </si>
  <si>
    <t>Praha 8</t>
  </si>
  <si>
    <t>Sabzo</t>
  </si>
  <si>
    <t>Šťastná</t>
  </si>
  <si>
    <t>ABC Braník</t>
  </si>
  <si>
    <t>Vrbacká</t>
  </si>
  <si>
    <t>Kateřina</t>
  </si>
  <si>
    <t>Pod Lysinami</t>
  </si>
  <si>
    <t>Požgayová</t>
  </si>
  <si>
    <t>Váchal</t>
  </si>
  <si>
    <t>Mílaři Domažlice</t>
  </si>
  <si>
    <t>Johanovský</t>
  </si>
  <si>
    <t>OB Kotlářka</t>
  </si>
  <si>
    <t>Hakl</t>
  </si>
  <si>
    <t>Dobří lidé</t>
  </si>
  <si>
    <t>Dejmal</t>
  </si>
  <si>
    <t>M´KAY</t>
  </si>
  <si>
    <t>Braňka</t>
  </si>
  <si>
    <t>Šťastný</t>
  </si>
  <si>
    <t>Frühbauer</t>
  </si>
  <si>
    <t>Kerteam</t>
  </si>
  <si>
    <t>Cafe´Racers</t>
  </si>
  <si>
    <t>Kukal</t>
  </si>
  <si>
    <t>Forum Sport</t>
  </si>
  <si>
    <t>Euro Bike Praha</t>
  </si>
  <si>
    <t>Schovánek</t>
  </si>
  <si>
    <t>Krčský les B</t>
  </si>
  <si>
    <t>Vavro</t>
  </si>
  <si>
    <t>Roman</t>
  </si>
  <si>
    <t>Slavia</t>
  </si>
  <si>
    <t>Volný</t>
  </si>
  <si>
    <t>Relax Medvědice</t>
  </si>
  <si>
    <t>Aldorf</t>
  </si>
  <si>
    <t>Luboš</t>
  </si>
  <si>
    <t>Pucholtová</t>
  </si>
  <si>
    <t>Pokorný</t>
  </si>
  <si>
    <t>Pucholt</t>
  </si>
  <si>
    <t>Miroslav</t>
  </si>
  <si>
    <t>Chlupatá</t>
  </si>
  <si>
    <t>Rožánek</t>
  </si>
  <si>
    <t>35.</t>
  </si>
  <si>
    <t>36.</t>
  </si>
  <si>
    <t>37.</t>
  </si>
  <si>
    <t>38.</t>
  </si>
  <si>
    <t>Norková</t>
  </si>
  <si>
    <t>Zdena</t>
  </si>
  <si>
    <t>Dolejš</t>
  </si>
  <si>
    <t>Radomír</t>
  </si>
  <si>
    <t>39.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</si>
</sst>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5]d\.\ mmmm\ yyyy;@"/>
    <numFmt numFmtId="165" formatCode="#,##0&quot; m&quot;"/>
    <numFmt numFmtId="166" formatCode="&quot;do &quot;0"/>
    <numFmt numFmtId="167" formatCode="0&quot; +&quot;"/>
    <numFmt numFmtId="168" formatCode="hh:mm:ss"/>
  </numFmts>
  <fonts count="14" x14ac:knownFonts="1">
    <font>
      <sz val="10"/>
      <name val="Arial CE"/>
      <charset val="238"/>
    </font>
    <font>
      <b/>
      <sz val="20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1" fontId="2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1" fontId="4" fillId="0" borderId="0" xfId="0" applyNumberFormat="1" applyFont="1"/>
    <xf numFmtId="0" fontId="5" fillId="0" borderId="0" xfId="0" applyFont="1"/>
    <xf numFmtId="14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>
      <alignment vertical="center"/>
    </xf>
    <xf numFmtId="14" fontId="6" fillId="0" borderId="0" xfId="0" applyNumberFormat="1" applyFont="1" applyAlignment="1">
      <alignment vertical="center"/>
    </xf>
    <xf numFmtId="1" fontId="8" fillId="0" borderId="0" xfId="0" applyNumberFormat="1" applyFont="1"/>
    <xf numFmtId="0" fontId="8" fillId="0" borderId="0" xfId="0" applyFont="1"/>
    <xf numFmtId="0" fontId="6" fillId="0" borderId="0" xfId="0" applyFont="1"/>
    <xf numFmtId="1" fontId="6" fillId="0" borderId="0" xfId="0" applyNumberFormat="1" applyFont="1"/>
    <xf numFmtId="0" fontId="10" fillId="0" borderId="0" xfId="0" applyFont="1"/>
    <xf numFmtId="0" fontId="8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166" fontId="4" fillId="3" borderId="2" xfId="0" applyNumberFormat="1" applyFont="1" applyFill="1" applyBorder="1" applyAlignment="1">
      <alignment horizontal="center" vertical="center"/>
    </xf>
    <xf numFmtId="167" fontId="4" fillId="3" borderId="2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vertical="center"/>
      <protection locked="0"/>
    </xf>
    <xf numFmtId="0" fontId="8" fillId="0" borderId="2" xfId="0" applyFont="1" applyBorder="1" applyAlignment="1">
      <alignment horizontal="center"/>
    </xf>
    <xf numFmtId="168" fontId="11" fillId="4" borderId="2" xfId="0" applyNumberFormat="1" applyFont="1" applyFill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164" fontId="6" fillId="0" borderId="0" xfId="0" applyNumberFormat="1" applyFont="1" applyAlignment="1" applyProtection="1">
      <alignment horizontal="left" vertical="center"/>
      <protection locked="0"/>
    </xf>
    <xf numFmtId="165" fontId="6" fillId="0" borderId="0" xfId="0" applyNumberFormat="1" applyFont="1" applyAlignment="1" applyProtection="1">
      <alignment horizontal="left" vertical="center"/>
      <protection locked="0"/>
    </xf>
    <xf numFmtId="14" fontId="6" fillId="0" borderId="0" xfId="0" applyNumberFormat="1" applyFont="1" applyAlignment="1">
      <alignment horizontal="left" vertical="center"/>
    </xf>
    <xf numFmtId="0" fontId="5" fillId="2" borderId="0" xfId="0" applyFont="1" applyFill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8"/>
  <sheetViews>
    <sheetView showGridLines="0" tabSelected="1" zoomScaleNormal="100" workbookViewId="0">
      <selection sqref="A1:N1"/>
    </sheetView>
  </sheetViews>
  <sheetFormatPr defaultColWidth="9.109375" defaultRowHeight="13.8" x14ac:dyDescent="0.3"/>
  <cols>
    <col min="1" max="1" width="4.88671875" style="13" customWidth="1"/>
    <col min="2" max="2" width="5.44140625" style="13" customWidth="1"/>
    <col min="3" max="3" width="12.6640625" style="13" customWidth="1"/>
    <col min="4" max="4" width="11.44140625" style="13" customWidth="1"/>
    <col min="5" max="5" width="8" style="13" customWidth="1"/>
    <col min="6" max="6" width="7" style="13" customWidth="1"/>
    <col min="7" max="7" width="20.6640625" style="13" customWidth="1"/>
    <col min="8" max="8" width="10.6640625" style="13" customWidth="1"/>
    <col min="9" max="14" width="5.44140625" style="13" customWidth="1"/>
    <col min="15" max="15" width="6.6640625" style="12" customWidth="1"/>
    <col min="16" max="16384" width="9.109375" style="13"/>
  </cols>
  <sheetData>
    <row r="1" spans="1:15" s="2" customFormat="1" ht="25.8" x14ac:dyDescent="0.5">
      <c r="A1" s="33" t="s">
        <v>109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1"/>
    </row>
    <row r="2" spans="1:15" s="4" customFormat="1" ht="3" customHeight="1" x14ac:dyDescent="0.2">
      <c r="A2" s="3"/>
      <c r="B2" s="3"/>
      <c r="C2" s="3"/>
      <c r="D2" s="3"/>
      <c r="E2" s="3"/>
      <c r="F2" s="3"/>
      <c r="G2" s="3"/>
      <c r="H2" s="3"/>
      <c r="O2" s="5"/>
    </row>
    <row r="3" spans="1:15" s="6" customFormat="1" ht="21" x14ac:dyDescent="0.4">
      <c r="A3" s="37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s="4" customFormat="1" ht="3" customHeight="1" x14ac:dyDescent="0.2">
      <c r="A4" s="3"/>
      <c r="B4" s="3"/>
      <c r="C4" s="3"/>
      <c r="D4" s="3"/>
      <c r="E4" s="3"/>
      <c r="F4" s="3"/>
      <c r="G4" s="3"/>
      <c r="H4" s="3"/>
      <c r="O4" s="5"/>
    </row>
    <row r="5" spans="1:15" ht="15.6" x14ac:dyDescent="0.3">
      <c r="A5" s="7" t="s">
        <v>1</v>
      </c>
      <c r="B5" s="8"/>
      <c r="C5" s="34">
        <v>45372</v>
      </c>
      <c r="D5" s="34"/>
      <c r="E5" s="8" t="s">
        <v>2</v>
      </c>
      <c r="F5" s="9">
        <v>6</v>
      </c>
      <c r="G5" s="10"/>
      <c r="H5" s="11"/>
      <c r="I5" s="35">
        <v>3000</v>
      </c>
      <c r="J5" s="35"/>
      <c r="K5" s="35"/>
      <c r="L5" s="35"/>
      <c r="M5" s="35"/>
      <c r="N5" s="35"/>
    </row>
    <row r="6" spans="1:15" s="14" customFormat="1" ht="9.75" customHeight="1" x14ac:dyDescent="0.3">
      <c r="A6" s="36"/>
      <c r="B6" s="36"/>
      <c r="C6" s="36"/>
      <c r="D6" s="36"/>
      <c r="E6" s="36"/>
      <c r="F6" s="36"/>
      <c r="G6" s="36"/>
      <c r="H6" s="7"/>
      <c r="O6" s="15"/>
    </row>
    <row r="7" spans="1:15" s="4" customFormat="1" ht="3" customHeight="1" x14ac:dyDescent="0.2">
      <c r="A7" s="3"/>
      <c r="B7" s="3"/>
      <c r="C7" s="3"/>
      <c r="D7" s="3"/>
      <c r="E7" s="3"/>
      <c r="F7" s="3"/>
      <c r="G7" s="3"/>
      <c r="H7" s="3"/>
      <c r="O7" s="5"/>
    </row>
    <row r="8" spans="1:15" s="16" customFormat="1" ht="18" x14ac:dyDescent="0.35">
      <c r="A8" s="32" t="s">
        <v>3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</row>
    <row r="9" spans="1:15" s="4" customFormat="1" ht="3" customHeight="1" x14ac:dyDescent="0.2">
      <c r="A9" s="3"/>
      <c r="B9" s="3"/>
      <c r="C9" s="3"/>
      <c r="D9" s="3"/>
      <c r="E9" s="3"/>
      <c r="F9" s="3"/>
      <c r="G9" s="3"/>
      <c r="H9" s="3"/>
      <c r="O9" s="5"/>
    </row>
    <row r="10" spans="1:15" ht="12.75" customHeight="1" x14ac:dyDescent="0.3">
      <c r="A10" s="17"/>
      <c r="B10" s="18" t="s">
        <v>4</v>
      </c>
      <c r="C10" s="17"/>
      <c r="D10" s="17"/>
      <c r="E10" s="19" t="s">
        <v>5</v>
      </c>
      <c r="F10" s="17"/>
      <c r="G10" s="17"/>
      <c r="H10" s="17"/>
      <c r="I10" s="20">
        <v>29</v>
      </c>
      <c r="J10" s="20">
        <v>39</v>
      </c>
      <c r="K10" s="20">
        <v>49</v>
      </c>
      <c r="L10" s="20">
        <v>59</v>
      </c>
      <c r="M10" s="20">
        <v>69</v>
      </c>
      <c r="N10" s="21">
        <v>70</v>
      </c>
      <c r="O10" s="17"/>
    </row>
    <row r="11" spans="1:15" x14ac:dyDescent="0.3">
      <c r="A11" s="22" t="s">
        <v>6</v>
      </c>
      <c r="B11" s="23" t="s">
        <v>7</v>
      </c>
      <c r="C11" s="22" t="s">
        <v>8</v>
      </c>
      <c r="D11" s="22" t="s">
        <v>9</v>
      </c>
      <c r="E11" s="22" t="s">
        <v>10</v>
      </c>
      <c r="F11" s="22" t="s">
        <v>11</v>
      </c>
      <c r="G11" s="22" t="s">
        <v>12</v>
      </c>
      <c r="H11" s="22" t="s">
        <v>20</v>
      </c>
      <c r="I11" s="24" t="s">
        <v>13</v>
      </c>
      <c r="J11" s="24" t="s">
        <v>14</v>
      </c>
      <c r="K11" s="24" t="s">
        <v>15</v>
      </c>
      <c r="L11" s="24" t="s">
        <v>16</v>
      </c>
      <c r="M11" s="24" t="s">
        <v>17</v>
      </c>
      <c r="N11" s="24" t="s">
        <v>18</v>
      </c>
      <c r="O11" s="22" t="s">
        <v>22</v>
      </c>
    </row>
    <row r="12" spans="1:15" x14ac:dyDescent="0.3">
      <c r="A12" s="25" t="s">
        <v>25</v>
      </c>
      <c r="B12" s="26">
        <v>15</v>
      </c>
      <c r="C12" s="31" t="s">
        <v>128</v>
      </c>
      <c r="D12" s="31" t="s">
        <v>64</v>
      </c>
      <c r="E12" s="31">
        <v>1994</v>
      </c>
      <c r="F12" s="25" t="str">
        <f t="shared" ref="F12:F50" si="0">IF($E12&gt;1900,IF(YEAR($C$5)-$E12&lt;=$I$10,"do "&amp;$I$10,IF(YEAR($C$5)-$E12&lt;=$J$10,"do "&amp;$J$10,IF(YEAR($C$5)-$E12&lt;=$K$10,"do "&amp;$K$10,IF(YEAR($C$5)-$E12&lt;=$L$10,"do "&amp;$L$10,IF(YEAR($C$5)-$E12&lt;=$M$10,"do "&amp;$M$10,$N$10&amp;" +"))))),"")</f>
        <v>do 39</v>
      </c>
      <c r="G12" s="27" t="s">
        <v>129</v>
      </c>
      <c r="H12" s="29">
        <v>7.69675925925926E-3</v>
      </c>
      <c r="I12" s="28" t="str">
        <f>IF(AND(E12&gt;1900,YEAR($C$5)-$E12&lt;=$I$10),COUNT($I$11:I11)+1,"")</f>
        <v/>
      </c>
      <c r="J12" s="28">
        <f>IF(AND(E12&gt;1900,YEAR($C$5)-$E12&gt;$I$10,YEAR($C$5)-$E12&lt;=$J$10),COUNT($J$11:J11)+1,"")</f>
        <v>1</v>
      </c>
      <c r="K12" s="28" t="str">
        <f>IF(AND(E12&gt;1900,YEAR($C$5)-$E12&gt;$J$10,YEAR($C$5)-$E12&lt;=$K$10),COUNT($K$11:K11)+1,"")</f>
        <v/>
      </c>
      <c r="L12" s="28" t="str">
        <f>IF(AND(E12&gt;1900,YEAR($C$5)-$E12&gt;$K$10,YEAR($C$5)-$E12&lt;=$L$10),COUNT($L$11:L11)+1,"")</f>
        <v/>
      </c>
      <c r="M12" s="28" t="str">
        <f>IF(AND(E12&gt;1900,YEAR($C$5)-$E12&gt;$L$10,YEAR($C$5)-$E12&lt;=$M$10),COUNT($M$11:M11)+1,"")</f>
        <v/>
      </c>
      <c r="N12" s="28" t="str">
        <f>IF(AND(E12&gt;1900,YEAR($C$5)-$E12&gt;=$N$10),COUNT($N$11:N11)+1,"")</f>
        <v/>
      </c>
      <c r="O12" s="30" t="s">
        <v>23</v>
      </c>
    </row>
    <row r="13" spans="1:15" x14ac:dyDescent="0.3">
      <c r="A13" s="25" t="s">
        <v>26</v>
      </c>
      <c r="B13" s="26">
        <v>183</v>
      </c>
      <c r="C13" s="31" t="s">
        <v>108</v>
      </c>
      <c r="D13" s="31" t="s">
        <v>96</v>
      </c>
      <c r="E13" s="31">
        <v>1984</v>
      </c>
      <c r="F13" s="25" t="str">
        <f t="shared" si="0"/>
        <v>do 49</v>
      </c>
      <c r="G13" s="27" t="s">
        <v>121</v>
      </c>
      <c r="H13" s="29">
        <v>8.0324074074074065E-3</v>
      </c>
      <c r="I13" s="28" t="str">
        <f>IF(AND(E13&gt;1900,YEAR($C$5)-$E13&lt;=$I$10),COUNT($I$11:I12)+1,"")</f>
        <v/>
      </c>
      <c r="J13" s="28" t="str">
        <f>IF(AND(E13&gt;1900,YEAR($C$5)-$E13&gt;$I$10,YEAR($C$5)-$E13&lt;=$J$10),COUNT($J$11:J12)+1,"")</f>
        <v/>
      </c>
      <c r="K13" s="28">
        <f>IF(AND(E13&gt;1900,YEAR($C$5)-$E13&gt;$J$10,YEAR($C$5)-$E13&lt;=$K$10),COUNT($K$11:K12)+1,"")</f>
        <v>1</v>
      </c>
      <c r="L13" s="28" t="str">
        <f>IF(AND(E13&gt;1900,YEAR($C$5)-$E13&gt;$K$10,YEAR($C$5)-$E13&lt;=$L$10),COUNT($L$11:L12)+1,"")</f>
        <v/>
      </c>
      <c r="M13" s="28" t="str">
        <f>IF(AND(E13&gt;1900,YEAR($C$5)-$E13&gt;$L$10,YEAR($C$5)-$E13&lt;=$M$10),COUNT($M$11:M12)+1,"")</f>
        <v/>
      </c>
      <c r="N13" s="28" t="str">
        <f>IF(AND(E13&gt;1900,YEAR($C$5)-$E13&gt;=$N$10),COUNT($N$11:N12)+1,"")</f>
        <v/>
      </c>
      <c r="O13" s="30" t="s">
        <v>23</v>
      </c>
    </row>
    <row r="14" spans="1:15" x14ac:dyDescent="0.3">
      <c r="A14" s="25" t="s">
        <v>27</v>
      </c>
      <c r="B14" s="26">
        <v>166</v>
      </c>
      <c r="C14" s="31" t="s">
        <v>114</v>
      </c>
      <c r="D14" s="31" t="s">
        <v>66</v>
      </c>
      <c r="E14" s="31">
        <v>1982</v>
      </c>
      <c r="F14" s="25" t="str">
        <f t="shared" si="0"/>
        <v>do 49</v>
      </c>
      <c r="G14" s="27" t="s">
        <v>121</v>
      </c>
      <c r="H14" s="29">
        <v>8.0555555555555554E-3</v>
      </c>
      <c r="I14" s="28" t="str">
        <f>IF(AND(E14&gt;1900,YEAR($C$5)-$E14&lt;=$I$10),COUNT($I$11:I13)+1,"")</f>
        <v/>
      </c>
      <c r="J14" s="28" t="str">
        <f>IF(AND(E14&gt;1900,YEAR($C$5)-$E14&gt;$I$10,YEAR($C$5)-$E14&lt;=$J$10),COUNT($J$11:J13)+1,"")</f>
        <v/>
      </c>
      <c r="K14" s="28">
        <f>IF(AND(E14&gt;1900,YEAR($C$5)-$E14&gt;$J$10,YEAR($C$5)-$E14&lt;=$K$10),COUNT($K$11:K13)+1,"")</f>
        <v>2</v>
      </c>
      <c r="L14" s="28" t="str">
        <f>IF(AND(E14&gt;1900,YEAR($C$5)-$E14&gt;$K$10,YEAR($C$5)-$E14&lt;=$L$10),COUNT($L$11:L13)+1,"")</f>
        <v/>
      </c>
      <c r="M14" s="28" t="str">
        <f>IF(AND(E14&gt;1900,YEAR($C$5)-$E14&gt;$L$10,YEAR($C$5)-$E14&lt;=$M$10),COUNT($M$11:M13)+1,"")</f>
        <v/>
      </c>
      <c r="N14" s="28" t="str">
        <f>IF(AND(E14&gt;1900,YEAR($C$5)-$E14&gt;=$N$10),COUNT($N$11:N13)+1,"")</f>
        <v/>
      </c>
      <c r="O14" s="30" t="s">
        <v>23</v>
      </c>
    </row>
    <row r="15" spans="1:15" x14ac:dyDescent="0.3">
      <c r="A15" s="25" t="s">
        <v>28</v>
      </c>
      <c r="B15" s="26">
        <v>14</v>
      </c>
      <c r="C15" s="31" t="s">
        <v>130</v>
      </c>
      <c r="D15" s="31" t="s">
        <v>102</v>
      </c>
      <c r="E15" s="31">
        <v>1985</v>
      </c>
      <c r="F15" s="25" t="str">
        <f t="shared" si="0"/>
        <v>do 39</v>
      </c>
      <c r="G15" s="27" t="s">
        <v>131</v>
      </c>
      <c r="H15" s="29">
        <v>8.2870370370370372E-3</v>
      </c>
      <c r="I15" s="28" t="str">
        <f>IF(AND(E15&gt;1900,YEAR($C$5)-$E15&lt;=$I$10),COUNT($I$11:I14)+1,"")</f>
        <v/>
      </c>
      <c r="J15" s="28">
        <f>IF(AND(E15&gt;1900,YEAR($C$5)-$E15&gt;$I$10,YEAR($C$5)-$E15&lt;=$J$10),COUNT($J$11:J14)+1,"")</f>
        <v>2</v>
      </c>
      <c r="K15" s="28" t="str">
        <f>IF(AND(E15&gt;1900,YEAR($C$5)-$E15&gt;$J$10,YEAR($C$5)-$E15&lt;=$K$10),COUNT($K$11:K14)+1,"")</f>
        <v/>
      </c>
      <c r="L15" s="28" t="str">
        <f>IF(AND(E15&gt;1900,YEAR($C$5)-$E15&gt;$K$10,YEAR($C$5)-$E15&lt;=$L$10),COUNT($L$11:L14)+1,"")</f>
        <v/>
      </c>
      <c r="M15" s="28" t="str">
        <f>IF(AND(E15&gt;1900,YEAR($C$5)-$E15&gt;$L$10,YEAR($C$5)-$E15&lt;=$M$10),COUNT($M$11:M14)+1,"")</f>
        <v/>
      </c>
      <c r="N15" s="28" t="str">
        <f>IF(AND(E15&gt;1900,YEAR($C$5)-$E15&gt;=$N$10),COUNT($N$11:N14)+1,"")</f>
        <v/>
      </c>
      <c r="O15" s="30" t="s">
        <v>23</v>
      </c>
    </row>
    <row r="16" spans="1:15" x14ac:dyDescent="0.3">
      <c r="A16" s="25" t="s">
        <v>29</v>
      </c>
      <c r="B16" s="26">
        <v>16</v>
      </c>
      <c r="C16" s="31" t="s">
        <v>132</v>
      </c>
      <c r="D16" s="31" t="s">
        <v>104</v>
      </c>
      <c r="E16" s="31">
        <v>1994</v>
      </c>
      <c r="F16" s="25" t="str">
        <f>IF($E16&gt;1900,IF(YEAR($C$5)-$E16&lt;=$I$10,"do "&amp;$I$10,IF(YEAR($C$5)-$E16&lt;=$J$10,"do "&amp;$J$10,IF(YEAR($C$5)-$E16&lt;=$K$10,"do "&amp;$K$10,IF(YEAR($C$5)-$E16&lt;=$L$10,"do "&amp;$L$10,IF(YEAR($C$5)-$E16&lt;=$M$10,"do "&amp;$M$10,$N$10&amp;" +"))))),"")</f>
        <v>do 39</v>
      </c>
      <c r="G16" s="27" t="s">
        <v>133</v>
      </c>
      <c r="H16" s="29">
        <v>8.3796296296296292E-3</v>
      </c>
      <c r="I16" s="28" t="str">
        <f>IF(AND(E16&gt;1900,YEAR($C$5)-$E16&lt;=$I$10),COUNT($I$11:I15)+1,"")</f>
        <v/>
      </c>
      <c r="J16" s="28">
        <f>IF(AND(E16&gt;1900,YEAR($C$5)-$E16&gt;$I$10,YEAR($C$5)-$E16&lt;=$J$10),COUNT($J$11:J15)+1,"")</f>
        <v>3</v>
      </c>
      <c r="K16" s="28" t="str">
        <f>IF(AND(E16&gt;1900,YEAR($C$5)-$E16&gt;$J$10,YEAR($C$5)-$E16&lt;=$K$10),COUNT($K$11:K15)+1,"")</f>
        <v/>
      </c>
      <c r="L16" s="28" t="str">
        <f>IF(AND(E16&gt;1900,YEAR($C$5)-$E16&gt;$K$10,YEAR($C$5)-$E16&lt;=$L$10),COUNT($L$11:L15)+1,"")</f>
        <v/>
      </c>
      <c r="M16" s="28" t="str">
        <f>IF(AND(E16&gt;1900,YEAR($C$5)-$E16&gt;$L$10,YEAR($C$5)-$E16&lt;=$M$10),COUNT($M$11:M15)+1,"")</f>
        <v/>
      </c>
      <c r="N16" s="28" t="str">
        <f>IF(AND(E16&gt;1900,YEAR($C$5)-$E16&gt;=$N$10),COUNT($N$11:N15)+1,"")</f>
        <v/>
      </c>
      <c r="O16" s="30" t="s">
        <v>23</v>
      </c>
    </row>
    <row r="17" spans="1:18" x14ac:dyDescent="0.3">
      <c r="A17" s="25" t="s">
        <v>30</v>
      </c>
      <c r="B17" s="26">
        <v>184</v>
      </c>
      <c r="C17" s="31" t="s">
        <v>61</v>
      </c>
      <c r="D17" s="31" t="s">
        <v>62</v>
      </c>
      <c r="E17" s="31">
        <v>1959</v>
      </c>
      <c r="F17" s="25" t="str">
        <f t="shared" si="0"/>
        <v>do 69</v>
      </c>
      <c r="G17" s="27" t="s">
        <v>121</v>
      </c>
      <c r="H17" s="29">
        <v>8.6226851851851846E-3</v>
      </c>
      <c r="I17" s="28" t="str">
        <f>IF(AND(E17&gt;1900,YEAR($C$5)-$E17&lt;=$I$10),COUNT($I$11:I16)+1,"")</f>
        <v/>
      </c>
      <c r="J17" s="28" t="str">
        <f>IF(AND(E17&gt;1900,YEAR($C$5)-$E17&gt;$I$10,YEAR($C$5)-$E17&lt;=$J$10),COUNT($J$11:J16)+1,"")</f>
        <v/>
      </c>
      <c r="K17" s="28" t="str">
        <f>IF(AND(E17&gt;1900,YEAR($C$5)-$E17&gt;$J$10,YEAR($C$5)-$E17&lt;=$K$10),COUNT($K$11:K16)+1,"")</f>
        <v/>
      </c>
      <c r="L17" s="28" t="str">
        <f>IF(AND(E17&gt;1900,YEAR($C$5)-$E17&gt;$K$10,YEAR($C$5)-$E17&lt;=$L$10),COUNT($L$11:L16)+1,"")</f>
        <v/>
      </c>
      <c r="M17" s="28">
        <f>IF(AND(E17&gt;1900,YEAR($C$5)-$E17&gt;$L$10,YEAR($C$5)-$E17&lt;=$M$10),COUNT($M$11:M16)+1,"")</f>
        <v>1</v>
      </c>
      <c r="N17" s="28" t="str">
        <f>IF(AND(E17&gt;1900,YEAR($C$5)-$E17&gt;=$N$10),COUNT($N$11:N16)+1,"")</f>
        <v/>
      </c>
      <c r="O17" s="30" t="s">
        <v>23</v>
      </c>
      <c r="P17" s="13" t="s">
        <v>21</v>
      </c>
    </row>
    <row r="18" spans="1:18" x14ac:dyDescent="0.3">
      <c r="A18" s="25" t="s">
        <v>31</v>
      </c>
      <c r="B18" s="26">
        <v>173</v>
      </c>
      <c r="C18" s="31" t="s">
        <v>59</v>
      </c>
      <c r="D18" s="31" t="s">
        <v>60</v>
      </c>
      <c r="E18" s="31">
        <v>1993</v>
      </c>
      <c r="F18" s="25" t="str">
        <f t="shared" si="0"/>
        <v>do 39</v>
      </c>
      <c r="G18" s="27" t="s">
        <v>121</v>
      </c>
      <c r="H18" s="29">
        <v>8.6805555555555559E-3</v>
      </c>
      <c r="I18" s="28" t="str">
        <f>IF(AND(E18&gt;1900,YEAR($C$5)-$E18&lt;=$I$10),COUNT($I$11:I17)+1,"")</f>
        <v/>
      </c>
      <c r="J18" s="28">
        <f>IF(AND(E18&gt;1900,YEAR($C$5)-$E18&gt;$I$10,YEAR($C$5)-$E18&lt;=$J$10),COUNT($J$11:J17)+1,"")</f>
        <v>4</v>
      </c>
      <c r="K18" s="28" t="str">
        <f>IF(AND(E18&gt;1900,YEAR($C$5)-$E18&gt;$J$10,YEAR($C$5)-$E18&lt;=$K$10),COUNT($K$11:K17)+1,"")</f>
        <v/>
      </c>
      <c r="L18" s="28" t="str">
        <f>IF(AND(E18&gt;1900,YEAR($C$5)-$E18&gt;$K$10,YEAR($C$5)-$E18&lt;=$L$10),COUNT($L$11:L17)+1,"")</f>
        <v/>
      </c>
      <c r="M18" s="28" t="str">
        <f>IF(AND(E18&gt;1900,YEAR($C$5)-$E18&gt;$L$10,YEAR($C$5)-$E18&lt;=$M$10),COUNT($M$11:M17)+1,"")</f>
        <v/>
      </c>
      <c r="N18" s="28" t="str">
        <f>IF(AND(E18&gt;1900,YEAR($C$5)-$E18&gt;=$N$10),COUNT($N$11:N17)+1,"")</f>
        <v/>
      </c>
      <c r="O18" s="30" t="s">
        <v>23</v>
      </c>
    </row>
    <row r="19" spans="1:18" x14ac:dyDescent="0.3">
      <c r="A19" s="25" t="s">
        <v>32</v>
      </c>
      <c r="B19" s="26">
        <v>17</v>
      </c>
      <c r="C19" s="31" t="s">
        <v>134</v>
      </c>
      <c r="D19" s="31" t="s">
        <v>64</v>
      </c>
      <c r="E19" s="31">
        <v>2002</v>
      </c>
      <c r="F19" s="25" t="str">
        <f t="shared" si="0"/>
        <v>do 29</v>
      </c>
      <c r="G19" s="27" t="s">
        <v>135</v>
      </c>
      <c r="H19" s="29">
        <v>8.7384259259259255E-3</v>
      </c>
      <c r="I19" s="28">
        <f>IF(AND(E19&gt;1900,YEAR($C$5)-$E19&lt;=$I$10),COUNT($I$11:I18)+1,"")</f>
        <v>1</v>
      </c>
      <c r="J19" s="28" t="str">
        <f>IF(AND(E19&gt;1900,YEAR($C$5)-$E19&gt;$I$10,YEAR($C$5)-$E19&lt;=$J$10),COUNT($J$11:J18)+1,"")</f>
        <v/>
      </c>
      <c r="K19" s="28" t="str">
        <f>IF(AND(E19&gt;1900,YEAR($C$5)-$E19&gt;$J$10,YEAR($C$5)-$E19&lt;=$K$10),COUNT($K$11:K18)+1,"")</f>
        <v/>
      </c>
      <c r="L19" s="28" t="str">
        <f>IF(AND(E19&gt;1900,YEAR($C$5)-$E19&gt;$K$10,YEAR($C$5)-$E19&lt;=$L$10),COUNT($L$11:L18)+1,"")</f>
        <v/>
      </c>
      <c r="M19" s="28" t="str">
        <f>IF(AND(E19&gt;1900,YEAR($C$5)-$E19&gt;$L$10,YEAR($C$5)-$E19&lt;=$M$10),COUNT($M$11:M18)+1,"")</f>
        <v/>
      </c>
      <c r="N19" s="28" t="str">
        <f>IF(AND(E19&gt;1900,YEAR($C$5)-$E19&gt;=$N$10),COUNT($N$11:N18)+1,"")</f>
        <v/>
      </c>
      <c r="O19" s="30" t="s">
        <v>23</v>
      </c>
      <c r="R19" s="13" t="s">
        <v>21</v>
      </c>
    </row>
    <row r="20" spans="1:18" x14ac:dyDescent="0.3">
      <c r="A20" s="25" t="s">
        <v>33</v>
      </c>
      <c r="B20" s="26">
        <v>19</v>
      </c>
      <c r="C20" s="31" t="s">
        <v>138</v>
      </c>
      <c r="D20" s="31" t="s">
        <v>66</v>
      </c>
      <c r="E20" s="31">
        <v>2001</v>
      </c>
      <c r="F20" s="25" t="str">
        <f t="shared" si="0"/>
        <v>do 29</v>
      </c>
      <c r="G20" s="27" t="s">
        <v>135</v>
      </c>
      <c r="H20" s="29">
        <v>8.9467592592592585E-3</v>
      </c>
      <c r="I20" s="28">
        <f>IF(AND(E20&gt;1900,YEAR($C$5)-$E20&lt;=$I$10),COUNT($I$11:I19)+1,"")</f>
        <v>2</v>
      </c>
      <c r="J20" s="28" t="str">
        <f>IF(AND(E20&gt;1900,YEAR($C$5)-$E20&gt;$I$10,YEAR($C$5)-$E20&lt;=$J$10),COUNT($J$11:J19)+1,"")</f>
        <v/>
      </c>
      <c r="K20" s="28" t="str">
        <f>IF(AND(E20&gt;1900,YEAR($C$5)-$E20&gt;$J$10,YEAR($C$5)-$E20&lt;=$K$10),COUNT($K$11:K19)+1,"")</f>
        <v/>
      </c>
      <c r="L20" s="28" t="str">
        <f>IF(AND(E20&gt;1900,YEAR($C$5)-$E20&gt;$K$10,YEAR($C$5)-$E20&lt;=$L$10),COUNT($L$11:L19)+1,"")</f>
        <v/>
      </c>
      <c r="M20" s="28" t="str">
        <f>IF(AND(E20&gt;1900,YEAR($C$5)-$E20&gt;$L$10,YEAR($C$5)-$E20&lt;=$M$10),COUNT($M$11:M19)+1,"")</f>
        <v/>
      </c>
      <c r="N20" s="28" t="str">
        <f>IF(AND(E20&gt;1900,YEAR($C$5)-$E20&gt;=$N$10),COUNT($N$11:N19)+1,"")</f>
        <v/>
      </c>
      <c r="O20" s="30" t="s">
        <v>23</v>
      </c>
    </row>
    <row r="21" spans="1:18" x14ac:dyDescent="0.3">
      <c r="A21" s="25" t="s">
        <v>34</v>
      </c>
      <c r="B21" s="26">
        <v>1</v>
      </c>
      <c r="C21" s="31" t="s">
        <v>65</v>
      </c>
      <c r="D21" s="31" t="s">
        <v>66</v>
      </c>
      <c r="E21" s="31">
        <v>1974</v>
      </c>
      <c r="F21" s="25" t="str">
        <f t="shared" si="0"/>
        <v>do 59</v>
      </c>
      <c r="G21" s="27" t="s">
        <v>67</v>
      </c>
      <c r="H21" s="29">
        <v>9.0046296296296298E-3</v>
      </c>
      <c r="I21" s="28" t="str">
        <f>IF(AND(E21&gt;1900,YEAR($C$5)-$E21&lt;=$I$10),COUNT($I$11:I20)+1,"")</f>
        <v/>
      </c>
      <c r="J21" s="28" t="str">
        <f>IF(AND(E21&gt;1900,YEAR($C$5)-$E21&gt;$I$10,YEAR($C$5)-$E21&lt;=$J$10),COUNT($J$11:J20)+1,"")</f>
        <v/>
      </c>
      <c r="K21" s="28" t="str">
        <f>IF(AND(E21&gt;1900,YEAR($C$5)-$E21&gt;$J$10,YEAR($C$5)-$E21&lt;=$K$10),COUNT($K$11:K20)+1,"")</f>
        <v/>
      </c>
      <c r="L21" s="28">
        <f>IF(AND(E21&gt;1900,YEAR($C$5)-$E21&gt;$K$10,YEAR($C$5)-$E21&lt;=$L$10),COUNT($L$11:L20)+1,"")</f>
        <v>1</v>
      </c>
      <c r="M21" s="28" t="str">
        <f>IF(AND(E21&gt;1900,YEAR($C$5)-$E21&gt;$L$10,YEAR($C$5)-$E21&lt;=$M$10),COUNT($M$11:M20)+1,"")</f>
        <v/>
      </c>
      <c r="N21" s="28" t="str">
        <f>IF(AND(E21&gt;1900,YEAR($C$5)-$E21&gt;=$N$10),COUNT($N$11:N20)+1,"")</f>
        <v/>
      </c>
      <c r="O21" s="30" t="s">
        <v>23</v>
      </c>
    </row>
    <row r="22" spans="1:18" x14ac:dyDescent="0.3">
      <c r="A22" s="25" t="s">
        <v>35</v>
      </c>
      <c r="B22" s="26">
        <v>2</v>
      </c>
      <c r="C22" s="31" t="s">
        <v>136</v>
      </c>
      <c r="D22" s="31" t="s">
        <v>60</v>
      </c>
      <c r="E22" s="31">
        <v>2007</v>
      </c>
      <c r="F22" s="25" t="str">
        <f t="shared" si="0"/>
        <v>do 29</v>
      </c>
      <c r="G22" s="27"/>
      <c r="H22" s="29">
        <v>9.2013888888888892E-3</v>
      </c>
      <c r="I22" s="28">
        <f>IF(AND(E22&gt;1900,YEAR($C$5)-$E22&lt;=$I$10),COUNT($I$11:I21)+1,"")</f>
        <v>3</v>
      </c>
      <c r="J22" s="28" t="str">
        <f>IF(AND(E22&gt;1900,YEAR($C$5)-$E22&gt;$I$10,YEAR($C$5)-$E22&lt;=$J$10),COUNT($J$11:J21)+1,"")</f>
        <v/>
      </c>
      <c r="K22" s="28" t="str">
        <f>IF(AND(E22&gt;1900,YEAR($C$5)-$E22&gt;$J$10,YEAR($C$5)-$E22&lt;=$K$10),COUNT($K$11:K21)+1,"")</f>
        <v/>
      </c>
      <c r="L22" s="28" t="str">
        <f>IF(AND(E22&gt;1900,YEAR($C$5)-$E22&gt;$K$10,YEAR($C$5)-$E22&lt;=$L$10),COUNT($L$11:L21)+1,"")</f>
        <v/>
      </c>
      <c r="M22" s="28" t="str">
        <f>IF(AND(E22&gt;1900,YEAR($C$5)-$E22&gt;$L$10,YEAR($C$5)-$E22&lt;=$M$10),COUNT($M$11:M21)+1,"")</f>
        <v/>
      </c>
      <c r="N22" s="28" t="str">
        <f>IF(AND(E22&gt;1900,YEAR($C$5)-$E22&gt;=$N$10),COUNT($N$11:N21)+1,"")</f>
        <v/>
      </c>
      <c r="O22" s="30" t="s">
        <v>23</v>
      </c>
    </row>
    <row r="23" spans="1:18" x14ac:dyDescent="0.3">
      <c r="A23" s="25" t="s">
        <v>36</v>
      </c>
      <c r="B23" s="26">
        <v>178</v>
      </c>
      <c r="C23" s="31" t="s">
        <v>115</v>
      </c>
      <c r="D23" s="31" t="s">
        <v>64</v>
      </c>
      <c r="E23" s="31">
        <v>1978</v>
      </c>
      <c r="F23" s="25" t="str">
        <f t="shared" si="0"/>
        <v>do 49</v>
      </c>
      <c r="G23" s="27" t="s">
        <v>121</v>
      </c>
      <c r="H23" s="29">
        <v>9.2592592592592605E-3</v>
      </c>
      <c r="I23" s="28" t="str">
        <f>IF(AND(E23&gt;1900,YEAR($C$5)-$E23&lt;=$I$10),COUNT($I$11:I22)+1,"")</f>
        <v/>
      </c>
      <c r="J23" s="28" t="str">
        <f>IF(AND(E23&gt;1900,YEAR($C$5)-$E23&gt;$I$10,YEAR($C$5)-$E23&lt;=$J$10),COUNT($J$11:J22)+1,"")</f>
        <v/>
      </c>
      <c r="K23" s="28">
        <f>IF(AND(E23&gt;1900,YEAR($C$5)-$E23&gt;$J$10,YEAR($C$5)-$E23&lt;=$K$10),COUNT($K$11:K22)+1,"")</f>
        <v>3</v>
      </c>
      <c r="L23" s="28" t="str">
        <f>IF(AND(E23&gt;1900,YEAR($C$5)-$E23&gt;$K$10,YEAR($C$5)-$E23&lt;=$L$10),COUNT($L$11:L22)+1,"")</f>
        <v/>
      </c>
      <c r="M23" s="28" t="str">
        <f>IF(AND(E23&gt;1900,YEAR($C$5)-$E23&gt;$L$10,YEAR($C$5)-$E23&lt;=$M$10),COUNT($M$11:M22)+1,"")</f>
        <v/>
      </c>
      <c r="N23" s="28" t="str">
        <f>IF(AND(E23&gt;1900,YEAR($C$5)-$E23&gt;=$N$10),COUNT($N$11:N22)+1,"")</f>
        <v/>
      </c>
      <c r="O23" s="30" t="s">
        <v>23</v>
      </c>
    </row>
    <row r="24" spans="1:18" x14ac:dyDescent="0.3">
      <c r="A24" s="25" t="s">
        <v>37</v>
      </c>
      <c r="B24" s="26">
        <v>4</v>
      </c>
      <c r="C24" s="31" t="s">
        <v>137</v>
      </c>
      <c r="D24" s="31" t="s">
        <v>102</v>
      </c>
      <c r="E24" s="31">
        <v>1979</v>
      </c>
      <c r="F24" s="25" t="str">
        <f t="shared" si="0"/>
        <v>do 49</v>
      </c>
      <c r="G24" s="27" t="s">
        <v>139</v>
      </c>
      <c r="H24" s="29">
        <v>9.618055555555555E-3</v>
      </c>
      <c r="I24" s="28" t="str">
        <f>IF(AND(E24&gt;1900,YEAR($C$5)-$E24&lt;=$I$10),COUNT($I$11:I23)+1,"")</f>
        <v/>
      </c>
      <c r="J24" s="28" t="str">
        <f>IF(AND(E24&gt;1900,YEAR($C$5)-$E24&gt;$I$10,YEAR($C$5)-$E24&lt;=$J$10),COUNT($J$11:J23)+1,"")</f>
        <v/>
      </c>
      <c r="K24" s="28">
        <f>IF(AND(E24&gt;1900,YEAR($C$5)-$E24&gt;$J$10,YEAR($C$5)-$E24&lt;=$K$10),COUNT($K$11:K23)+1,"")</f>
        <v>4</v>
      </c>
      <c r="L24" s="28" t="str">
        <f>IF(AND(E24&gt;1900,YEAR($C$5)-$E24&gt;$K$10,YEAR($C$5)-$E24&lt;=$L$10),COUNT($L$11:L23)+1,"")</f>
        <v/>
      </c>
      <c r="M24" s="28" t="str">
        <f>IF(AND(E24&gt;1900,YEAR($C$5)-$E24&gt;$L$10,YEAR($C$5)-$E24&lt;=$M$10),COUNT($M$11:M23)+1,"")</f>
        <v/>
      </c>
      <c r="N24" s="28" t="str">
        <f>IF(AND(E24&gt;1900,YEAR($C$5)-$E24&gt;=$N$10),COUNT($N$11:N23)+1,"")</f>
        <v/>
      </c>
      <c r="O24" s="30" t="s">
        <v>23</v>
      </c>
      <c r="R24" s="13" t="s">
        <v>21</v>
      </c>
    </row>
    <row r="25" spans="1:18" x14ac:dyDescent="0.3">
      <c r="A25" s="25" t="s">
        <v>38</v>
      </c>
      <c r="B25" s="26">
        <v>165</v>
      </c>
      <c r="C25" s="31" t="s">
        <v>69</v>
      </c>
      <c r="D25" s="31" t="s">
        <v>70</v>
      </c>
      <c r="E25" s="31">
        <v>1979</v>
      </c>
      <c r="F25" s="25" t="str">
        <f t="shared" si="0"/>
        <v>do 49</v>
      </c>
      <c r="G25" s="27" t="s">
        <v>121</v>
      </c>
      <c r="H25" s="29">
        <v>9.6643518518518511E-3</v>
      </c>
      <c r="I25" s="28" t="str">
        <f>IF(AND(E25&gt;1900,YEAR($C$5)-$E25&lt;=$I$10),COUNT($I$11:I24)+1,"")</f>
        <v/>
      </c>
      <c r="J25" s="28" t="str">
        <f>IF(AND(E25&gt;1900,YEAR($C$5)-$E25&gt;$I$10,YEAR($C$5)-$E25&lt;=$J$10),COUNT($J$11:J24)+1,"")</f>
        <v/>
      </c>
      <c r="K25" s="28">
        <f>IF(AND(E25&gt;1900,YEAR($C$5)-$E25&gt;$J$10,YEAR($C$5)-$E25&lt;=$K$10),COUNT($K$11:K24)+1,"")</f>
        <v>5</v>
      </c>
      <c r="L25" s="28" t="str">
        <f>IF(AND(E25&gt;1900,YEAR($C$5)-$E25&gt;$K$10,YEAR($C$5)-$E25&lt;=$L$10),COUNT($L$11:L24)+1,"")</f>
        <v/>
      </c>
      <c r="M25" s="28" t="str">
        <f>IF(AND(E25&gt;1900,YEAR($C$5)-$E25&gt;$L$10,YEAR($C$5)-$E25&lt;=$M$10),COUNT($M$11:M24)+1,"")</f>
        <v/>
      </c>
      <c r="N25" s="28" t="str">
        <f>IF(AND(E25&gt;1900,YEAR($C$5)-$E25&gt;=$N$10),COUNT($N$11:N24)+1,"")</f>
        <v/>
      </c>
      <c r="O25" s="30" t="s">
        <v>23</v>
      </c>
    </row>
    <row r="26" spans="1:18" x14ac:dyDescent="0.3">
      <c r="A26" s="25" t="s">
        <v>39</v>
      </c>
      <c r="B26" s="26">
        <v>9</v>
      </c>
      <c r="C26" s="31" t="s">
        <v>74</v>
      </c>
      <c r="D26" s="31" t="s">
        <v>75</v>
      </c>
      <c r="E26" s="31">
        <v>1975</v>
      </c>
      <c r="F26" s="25" t="str">
        <f t="shared" si="0"/>
        <v>do 49</v>
      </c>
      <c r="G26" s="27" t="s">
        <v>140</v>
      </c>
      <c r="H26" s="29">
        <v>9.8726851851851857E-3</v>
      </c>
      <c r="I26" s="28" t="str">
        <f>IF(AND(E26&gt;1900,YEAR($C$5)-$E26&lt;=$I$10),COUNT($I$11:I25)+1,"")</f>
        <v/>
      </c>
      <c r="J26" s="28" t="str">
        <f>IF(AND(E26&gt;1900,YEAR($C$5)-$E26&gt;$I$10,YEAR($C$5)-$E26&lt;=$J$10),COUNT($J$11:J25)+1,"")</f>
        <v/>
      </c>
      <c r="K26" s="28">
        <f>IF(AND(E26&gt;1900,YEAR($C$5)-$E26&gt;$J$10,YEAR($C$5)-$E26&lt;=$K$10),COUNT($K$11:K25)+1,"")</f>
        <v>6</v>
      </c>
      <c r="L26" s="28" t="str">
        <f>IF(AND(E26&gt;1900,YEAR($C$5)-$E26&gt;$K$10,YEAR($C$5)-$E26&lt;=$L$10),COUNT($L$11:L25)+1,"")</f>
        <v/>
      </c>
      <c r="M26" s="28" t="str">
        <f>IF(AND(E26&gt;1900,YEAR($C$5)-$E26&gt;$L$10,YEAR($C$5)-$E26&lt;=$M$10),COUNT($M$11:M25)+1,"")</f>
        <v/>
      </c>
      <c r="N26" s="28" t="str">
        <f>IF(AND(E26&gt;1900,YEAR($C$5)-$E26&gt;=$N$10),COUNT($N$11:N25)+1,"")</f>
        <v/>
      </c>
      <c r="O26" s="30" t="s">
        <v>23</v>
      </c>
    </row>
    <row r="27" spans="1:18" x14ac:dyDescent="0.3">
      <c r="A27" s="25" t="s">
        <v>40</v>
      </c>
      <c r="B27" s="26">
        <v>179</v>
      </c>
      <c r="C27" s="31" t="s">
        <v>72</v>
      </c>
      <c r="D27" s="31" t="s">
        <v>73</v>
      </c>
      <c r="E27" s="31">
        <v>1965</v>
      </c>
      <c r="F27" s="25" t="str">
        <f t="shared" si="0"/>
        <v>do 59</v>
      </c>
      <c r="G27" s="27" t="s">
        <v>121</v>
      </c>
      <c r="H27" s="29">
        <v>9.9768518518518531E-3</v>
      </c>
      <c r="I27" s="28" t="str">
        <f>IF(AND(E27&gt;1900,YEAR($C$5)-$E27&lt;=$I$10),COUNT($I$11:I26)+1,"")</f>
        <v/>
      </c>
      <c r="J27" s="28" t="str">
        <f>IF(AND(E27&gt;1900,YEAR($C$5)-$E27&gt;$I$10,YEAR($C$5)-$E27&lt;=$J$10),COUNT($J$11:J26)+1,"")</f>
        <v/>
      </c>
      <c r="K27" s="28" t="str">
        <f>IF(AND(E27&gt;1900,YEAR($C$5)-$E27&gt;$J$10,YEAR($C$5)-$E27&lt;=$K$10),COUNT($K$11:K26)+1,"")</f>
        <v/>
      </c>
      <c r="L27" s="28">
        <f>IF(AND(E27&gt;1900,YEAR($C$5)-$E27&gt;$K$10,YEAR($C$5)-$E27&lt;=$L$10),COUNT($L$11:L26)+1,"")</f>
        <v>2</v>
      </c>
      <c r="M27" s="28" t="str">
        <f>IF(AND(E27&gt;1900,YEAR($C$5)-$E27&gt;$L$10,YEAR($C$5)-$E27&lt;=$M$10),COUNT($M$11:M26)+1,"")</f>
        <v/>
      </c>
      <c r="N27" s="28" t="str">
        <f>IF(AND(E27&gt;1900,YEAR($C$5)-$E27&gt;=$N$10),COUNT($N$11:N26)+1,"")</f>
        <v/>
      </c>
      <c r="O27" s="30" t="s">
        <v>23</v>
      </c>
    </row>
    <row r="28" spans="1:18" x14ac:dyDescent="0.3">
      <c r="A28" s="25" t="s">
        <v>41</v>
      </c>
      <c r="B28" s="26">
        <v>8</v>
      </c>
      <c r="C28" s="31" t="s">
        <v>141</v>
      </c>
      <c r="D28" s="31" t="s">
        <v>66</v>
      </c>
      <c r="E28" s="31">
        <v>1994</v>
      </c>
      <c r="F28" s="25" t="str">
        <f t="shared" si="0"/>
        <v>do 39</v>
      </c>
      <c r="G28" s="27" t="s">
        <v>142</v>
      </c>
      <c r="H28" s="29">
        <v>1.019675925925926E-2</v>
      </c>
      <c r="I28" s="28" t="str">
        <f>IF(AND(E28&gt;1900,YEAR($C$5)-$E28&lt;=$I$10),COUNT($I$11:I27)+1,"")</f>
        <v/>
      </c>
      <c r="J28" s="28">
        <f>IF(AND(E28&gt;1900,YEAR($C$5)-$E28&gt;$I$10,YEAR($C$5)-$E28&lt;=$J$10),COUNT($J$11:J27)+1,"")</f>
        <v>5</v>
      </c>
      <c r="K28" s="28" t="str">
        <f>IF(AND(E28&gt;1900,YEAR($C$5)-$E28&gt;$J$10,YEAR($C$5)-$E28&lt;=$K$10),COUNT($K$11:K27)+1,"")</f>
        <v/>
      </c>
      <c r="L28" s="28" t="str">
        <f>IF(AND(E28&gt;1900,YEAR($C$5)-$E28&gt;$K$10,YEAR($C$5)-$E28&lt;=$L$10),COUNT($L$11:L27)+1,"")</f>
        <v/>
      </c>
      <c r="M28" s="28" t="str">
        <f>IF(AND(E28&gt;1900,YEAR($C$5)-$E28&gt;$L$10,YEAR($C$5)-$E28&lt;=$M$10),COUNT($M$11:M27)+1,"")</f>
        <v/>
      </c>
      <c r="N28" s="28" t="str">
        <f>IF(AND(E28&gt;1900,YEAR($C$5)-$E28&gt;=$N$10),COUNT($N$11:N27)+1,"")</f>
        <v/>
      </c>
      <c r="O28" s="30" t="s">
        <v>23</v>
      </c>
    </row>
    <row r="29" spans="1:18" x14ac:dyDescent="0.3">
      <c r="A29" s="25" t="s">
        <v>42</v>
      </c>
      <c r="B29" s="26">
        <v>185</v>
      </c>
      <c r="C29" s="31" t="s">
        <v>82</v>
      </c>
      <c r="D29" s="31" t="s">
        <v>83</v>
      </c>
      <c r="E29" s="31">
        <v>1991</v>
      </c>
      <c r="F29" s="25" t="str">
        <f t="shared" si="0"/>
        <v>do 39</v>
      </c>
      <c r="G29" s="27" t="s">
        <v>121</v>
      </c>
      <c r="H29" s="29">
        <v>1.0902777777777777E-2</v>
      </c>
      <c r="I29" s="28" t="str">
        <f>IF(AND(E29&gt;1900,YEAR($C$5)-$E29&lt;=$I$10),COUNT($I$11:I28)+1,"")</f>
        <v/>
      </c>
      <c r="J29" s="28">
        <f>IF(AND(E29&gt;1900,YEAR($C$5)-$E29&gt;$I$10,YEAR($C$5)-$E29&lt;=$J$10),COUNT($J$11:J28)+1,"")</f>
        <v>6</v>
      </c>
      <c r="K29" s="28" t="str">
        <f>IF(AND(E29&gt;1900,YEAR($C$5)-$E29&gt;$J$10,YEAR($C$5)-$E29&lt;=$K$10),COUNT($K$11:K28)+1,"")</f>
        <v/>
      </c>
      <c r="L29" s="28" t="str">
        <f>IF(AND(E29&gt;1900,YEAR($C$5)-$E29&gt;$K$10,YEAR($C$5)-$E29&lt;=$L$10),COUNT($L$11:L28)+1,"")</f>
        <v/>
      </c>
      <c r="M29" s="28" t="str">
        <f>IF(AND(E29&gt;1900,YEAR($C$5)-$E29&gt;$L$10,YEAR($C$5)-$E29&lt;=$M$10),COUNT($M$11:M28)+1,"")</f>
        <v/>
      </c>
      <c r="N29" s="28" t="str">
        <f>IF(AND(E29&gt;1900,YEAR($C$5)-$E29&gt;=$N$10),COUNT($N$11:N28)+1,"")</f>
        <v/>
      </c>
      <c r="O29" s="30" t="s">
        <v>23</v>
      </c>
    </row>
    <row r="30" spans="1:18" x14ac:dyDescent="0.3">
      <c r="A30" s="25" t="s">
        <v>43</v>
      </c>
      <c r="B30" s="26">
        <v>12</v>
      </c>
      <c r="C30" s="31" t="s">
        <v>80</v>
      </c>
      <c r="D30" s="31" t="s">
        <v>63</v>
      </c>
      <c r="E30" s="31">
        <v>1999</v>
      </c>
      <c r="F30" s="25" t="str">
        <f t="shared" si="0"/>
        <v>do 29</v>
      </c>
      <c r="G30" s="27" t="s">
        <v>143</v>
      </c>
      <c r="H30" s="29">
        <v>1.1030092592592591E-2</v>
      </c>
      <c r="I30" s="28">
        <f>IF(AND(E30&gt;1900,YEAR($C$5)-$E30&lt;=$I$10),COUNT($I$11:I29)+1,"")</f>
        <v>4</v>
      </c>
      <c r="J30" s="28" t="str">
        <f>IF(AND(E30&gt;1900,YEAR($C$5)-$E30&gt;$I$10,YEAR($C$5)-$E30&lt;=$J$10),COUNT($J$11:J29)+1,"")</f>
        <v/>
      </c>
      <c r="K30" s="28" t="str">
        <f>IF(AND(E30&gt;1900,YEAR($C$5)-$E30&gt;$J$10,YEAR($C$5)-$E30&lt;=$K$10),COUNT($K$11:K29)+1,"")</f>
        <v/>
      </c>
      <c r="L30" s="28" t="str">
        <f>IF(AND(E30&gt;1900,YEAR($C$5)-$E30&gt;$K$10,YEAR($C$5)-$E30&lt;=$L$10),COUNT($L$11:L29)+1,"")</f>
        <v/>
      </c>
      <c r="M30" s="28" t="str">
        <f>IF(AND(E30&gt;1900,YEAR($C$5)-$E30&gt;$L$10,YEAR($C$5)-$E30&lt;=$M$10),COUNT($M$11:M29)+1,"")</f>
        <v/>
      </c>
      <c r="N30" s="28" t="str">
        <f>IF(AND(E30&gt;1900,YEAR($C$5)-$E30&gt;=$N$10),COUNT($N$11:N29)+1,"")</f>
        <v/>
      </c>
      <c r="O30" s="30" t="s">
        <v>23</v>
      </c>
    </row>
    <row r="31" spans="1:18" x14ac:dyDescent="0.3">
      <c r="A31" s="25" t="s">
        <v>44</v>
      </c>
      <c r="B31" s="26">
        <v>13</v>
      </c>
      <c r="C31" s="31" t="s">
        <v>144</v>
      </c>
      <c r="D31" s="31" t="s">
        <v>77</v>
      </c>
      <c r="E31" s="31">
        <v>1962</v>
      </c>
      <c r="F31" s="25" t="str">
        <f t="shared" si="0"/>
        <v>do 69</v>
      </c>
      <c r="G31" s="27" t="s">
        <v>145</v>
      </c>
      <c r="H31" s="29">
        <v>1.1180555555555556E-2</v>
      </c>
      <c r="I31" s="28" t="str">
        <f>IF(AND(E31&gt;1900,YEAR($C$5)-$E31&lt;=$I$10),COUNT($I$11:I30)+1,"")</f>
        <v/>
      </c>
      <c r="J31" s="28" t="str">
        <f>IF(AND(E31&gt;1900,YEAR($C$5)-$E31&gt;$I$10,YEAR($C$5)-$E31&lt;=$J$10),COUNT($J$11:J30)+1,"")</f>
        <v/>
      </c>
      <c r="K31" s="28" t="str">
        <f>IF(AND(E31&gt;1900,YEAR($C$5)-$E31&gt;$J$10,YEAR($C$5)-$E31&lt;=$K$10),COUNT($K$11:K30)+1,"")</f>
        <v/>
      </c>
      <c r="L31" s="28" t="str">
        <f>IF(AND(E31&gt;1900,YEAR($C$5)-$E31&gt;$K$10,YEAR($C$5)-$E31&lt;=$L$10),COUNT($L$11:L30)+1,"")</f>
        <v/>
      </c>
      <c r="M31" s="28">
        <f>IF(AND(E31&gt;1900,YEAR($C$5)-$E31&gt;$L$10,YEAR($C$5)-$E31&lt;=$M$10),COUNT($M$11:M30)+1,"")</f>
        <v>2</v>
      </c>
      <c r="N31" s="28" t="str">
        <f>IF(AND(E31&gt;1900,YEAR($C$5)-$E31&gt;=$N$10),COUNT($N$11:N30)+1,"")</f>
        <v/>
      </c>
      <c r="O31" s="30" t="s">
        <v>23</v>
      </c>
    </row>
    <row r="32" spans="1:18" x14ac:dyDescent="0.3">
      <c r="A32" s="25" t="s">
        <v>45</v>
      </c>
      <c r="B32" s="26">
        <v>176</v>
      </c>
      <c r="C32" s="31" t="s">
        <v>151</v>
      </c>
      <c r="D32" s="31" t="s">
        <v>152</v>
      </c>
      <c r="E32" s="31">
        <v>1964</v>
      </c>
      <c r="F32" s="25" t="str">
        <f t="shared" si="0"/>
        <v>do 69</v>
      </c>
      <c r="G32" s="27" t="s">
        <v>121</v>
      </c>
      <c r="H32" s="29">
        <v>1.1331018518518518E-2</v>
      </c>
      <c r="I32" s="28" t="str">
        <f>IF(AND(E32&gt;1900,YEAR($C$5)-$E32&lt;=$I$10),COUNT($I$11:I31)+1,"")</f>
        <v/>
      </c>
      <c r="J32" s="28" t="str">
        <f>IF(AND(E32&gt;1900,YEAR($C$5)-$E32&gt;$I$10,YEAR($C$5)-$E32&lt;=$J$10),COUNT($J$11:J31)+1,"")</f>
        <v/>
      </c>
      <c r="K32" s="28" t="str">
        <f>IF(AND(E32&gt;1900,YEAR($C$5)-$E32&gt;$J$10,YEAR($C$5)-$E32&lt;=$K$10),COUNT($K$11:K31)+1,"")</f>
        <v/>
      </c>
      <c r="L32" s="28" t="str">
        <f>IF(AND(E32&gt;1900,YEAR($C$5)-$E32&gt;$K$10,YEAR($C$5)-$E32&lt;=$L$10),COUNT($L$11:L31)+1,"")</f>
        <v/>
      </c>
      <c r="M32" s="28">
        <f>IF(AND(E32&gt;1900,YEAR($C$5)-$E32&gt;$L$10,YEAR($C$5)-$E32&lt;=$M$10),COUNT($M$11:M31)+1,"")</f>
        <v>3</v>
      </c>
      <c r="N32" s="28" t="str">
        <f>IF(AND(E32&gt;1900,YEAR($C$5)-$E32&gt;=$N$10),COUNT($N$11:N31)+1,"")</f>
        <v/>
      </c>
      <c r="O32" s="30" t="s">
        <v>23</v>
      </c>
    </row>
    <row r="33" spans="1:15" x14ac:dyDescent="0.3">
      <c r="A33" s="25" t="s">
        <v>46</v>
      </c>
      <c r="B33" s="26">
        <v>113</v>
      </c>
      <c r="C33" s="31" t="s">
        <v>116</v>
      </c>
      <c r="D33" s="31" t="s">
        <v>63</v>
      </c>
      <c r="E33" s="31">
        <v>1963</v>
      </c>
      <c r="F33" s="25" t="str">
        <f t="shared" si="0"/>
        <v>do 69</v>
      </c>
      <c r="G33" s="27" t="s">
        <v>121</v>
      </c>
      <c r="H33" s="29">
        <v>1.1400462962962965E-2</v>
      </c>
      <c r="I33" s="28" t="str">
        <f>IF(AND(E33&gt;1900,YEAR($C$5)-$E33&lt;=$I$10),COUNT($I$11:I32)+1,"")</f>
        <v/>
      </c>
      <c r="J33" s="28" t="str">
        <f>IF(AND(E33&gt;1900,YEAR($C$5)-$E33&gt;$I$10,YEAR($C$5)-$E33&lt;=$J$10),COUNT($J$11:J32)+1,"")</f>
        <v/>
      </c>
      <c r="K33" s="28" t="str">
        <f>IF(AND(E33&gt;1900,YEAR($C$5)-$E33&gt;$J$10,YEAR($C$5)-$E33&lt;=$K$10),COUNT($K$11:K32)+1,"")</f>
        <v/>
      </c>
      <c r="L33" s="28" t="str">
        <f>IF(AND(E33&gt;1900,YEAR($C$5)-$E33&gt;$K$10,YEAR($C$5)-$E33&lt;=$L$10),COUNT($L$11:L32)+1,"")</f>
        <v/>
      </c>
      <c r="M33" s="28">
        <f>IF(AND(E33&gt;1900,YEAR($C$5)-$E33&gt;$L$10,YEAR($C$5)-$E33&lt;=$M$10),COUNT($M$11:M32)+1,"")</f>
        <v>4</v>
      </c>
      <c r="N33" s="28" t="str">
        <f>IF(AND(E33&gt;1900,YEAR($C$5)-$E33&gt;=$N$10),COUNT($N$11:N32)+1,"")</f>
        <v/>
      </c>
      <c r="O33" s="30" t="s">
        <v>23</v>
      </c>
    </row>
    <row r="34" spans="1:15" x14ac:dyDescent="0.3">
      <c r="A34" s="25" t="s">
        <v>47</v>
      </c>
      <c r="B34" s="26">
        <v>115</v>
      </c>
      <c r="C34" s="31" t="s">
        <v>117</v>
      </c>
      <c r="D34" s="31" t="s">
        <v>90</v>
      </c>
      <c r="E34" s="31">
        <v>1957</v>
      </c>
      <c r="F34" s="25" t="str">
        <f t="shared" si="0"/>
        <v>do 69</v>
      </c>
      <c r="G34" s="27" t="s">
        <v>121</v>
      </c>
      <c r="H34" s="29">
        <v>1.1562499999999998E-2</v>
      </c>
      <c r="I34" s="28" t="str">
        <f>IF(AND(E34&gt;1900,YEAR($C$5)-$E34&lt;=$I$10),COUNT($I$11:I33)+1,"")</f>
        <v/>
      </c>
      <c r="J34" s="28" t="str">
        <f>IF(AND(E34&gt;1900,YEAR($C$5)-$E34&gt;$I$10,YEAR($C$5)-$E34&lt;=$J$10),COUNT($J$11:J33)+1,"")</f>
        <v/>
      </c>
      <c r="K34" s="28" t="str">
        <f>IF(AND(E34&gt;1900,YEAR($C$5)-$E34&gt;$J$10,YEAR($C$5)-$E34&lt;=$K$10),COUNT($K$11:K33)+1,"")</f>
        <v/>
      </c>
      <c r="L34" s="28" t="str">
        <f>IF(AND(E34&gt;1900,YEAR($C$5)-$E34&gt;$K$10,YEAR($C$5)-$E34&lt;=$L$10),COUNT($L$11:L33)+1,"")</f>
        <v/>
      </c>
      <c r="M34" s="28">
        <f>IF(AND(E34&gt;1900,YEAR($C$5)-$E34&gt;$L$10,YEAR($C$5)-$E34&lt;=$M$10),COUNT($M$11:M33)+1,"")</f>
        <v>5</v>
      </c>
      <c r="N34" s="28" t="str">
        <f>IF(AND(E34&gt;1900,YEAR($C$5)-$E34&gt;=$N$10),COUNT($N$11:N33)+1,"")</f>
        <v/>
      </c>
      <c r="O34" s="30" t="s">
        <v>23</v>
      </c>
    </row>
    <row r="35" spans="1:15" x14ac:dyDescent="0.3">
      <c r="A35" s="25" t="s">
        <v>48</v>
      </c>
      <c r="B35" s="26">
        <v>11</v>
      </c>
      <c r="C35" s="31" t="s">
        <v>80</v>
      </c>
      <c r="D35" s="31" t="s">
        <v>68</v>
      </c>
      <c r="E35" s="31">
        <v>1962</v>
      </c>
      <c r="F35" s="25" t="str">
        <f t="shared" si="0"/>
        <v>do 69</v>
      </c>
      <c r="G35" s="27" t="s">
        <v>143</v>
      </c>
      <c r="H35" s="29">
        <v>1.1747685185185186E-2</v>
      </c>
      <c r="I35" s="28" t="str">
        <f>IF(AND(E35&gt;1900,YEAR($C$5)-$E35&lt;=$I$10),COUNT($I$11:I34)+1,"")</f>
        <v/>
      </c>
      <c r="J35" s="28" t="str">
        <f>IF(AND(E35&gt;1900,YEAR($C$5)-$E35&gt;$I$10,YEAR($C$5)-$E35&lt;=$J$10),COUNT($J$11:J34)+1,"")</f>
        <v/>
      </c>
      <c r="K35" s="28" t="str">
        <f>IF(AND(E35&gt;1900,YEAR($C$5)-$E35&gt;$J$10,YEAR($C$5)-$E35&lt;=$K$10),COUNT($K$11:K34)+1,"")</f>
        <v/>
      </c>
      <c r="L35" s="28" t="str">
        <f>IF(AND(E35&gt;1900,YEAR($C$5)-$E35&gt;$K$10,YEAR($C$5)-$E35&lt;=$L$10),COUNT($L$11:L34)+1,"")</f>
        <v/>
      </c>
      <c r="M35" s="28">
        <f>IF(AND(E35&gt;1900,YEAR($C$5)-$E35&gt;$L$10,YEAR($C$5)-$E35&lt;=$M$10),COUNT($M$11:M34)+1,"")</f>
        <v>6</v>
      </c>
      <c r="N35" s="28" t="str">
        <f>IF(AND(E35&gt;1900,YEAR($C$5)-$E35&gt;=$N$10),COUNT($N$11:N34)+1,"")</f>
        <v/>
      </c>
      <c r="O35" s="30" t="s">
        <v>23</v>
      </c>
    </row>
    <row r="36" spans="1:15" x14ac:dyDescent="0.3">
      <c r="A36" s="25" t="s">
        <v>49</v>
      </c>
      <c r="B36" s="26">
        <v>150</v>
      </c>
      <c r="C36" s="31" t="s">
        <v>91</v>
      </c>
      <c r="D36" s="31" t="s">
        <v>92</v>
      </c>
      <c r="E36" s="31">
        <v>1956</v>
      </c>
      <c r="F36" s="25" t="str">
        <f t="shared" si="0"/>
        <v>do 69</v>
      </c>
      <c r="G36" s="27" t="s">
        <v>121</v>
      </c>
      <c r="H36" s="29">
        <v>1.1898148148148149E-2</v>
      </c>
      <c r="I36" s="28" t="str">
        <f>IF(AND(E36&gt;1900,YEAR($C$5)-$E36&lt;=$I$10),COUNT($I$11:I35)+1,"")</f>
        <v/>
      </c>
      <c r="J36" s="28" t="str">
        <f>IF(AND(E36&gt;1900,YEAR($C$5)-$E36&gt;$I$10,YEAR($C$5)-$E36&lt;=$J$10),COUNT($J$11:J35)+1,"")</f>
        <v/>
      </c>
      <c r="K36" s="28" t="str">
        <f>IF(AND(E36&gt;1900,YEAR($C$5)-$E36&gt;$J$10,YEAR($C$5)-$E36&lt;=$K$10),COUNT($K$11:K35)+1,"")</f>
        <v/>
      </c>
      <c r="L36" s="28" t="str">
        <f>IF(AND(E36&gt;1900,YEAR($C$5)-$E36&gt;$K$10,YEAR($C$5)-$E36&lt;=$L$10),COUNT($L$11:L35)+1,"")</f>
        <v/>
      </c>
      <c r="M36" s="28">
        <f>IF(AND(E36&gt;1900,YEAR($C$5)-$E36&gt;$L$10,YEAR($C$5)-$E36&lt;=$M$10),COUNT($M$11:M35)+1,"")</f>
        <v>7</v>
      </c>
      <c r="N36" s="28" t="str">
        <f>IF(AND(E36&gt;1900,YEAR($C$5)-$E36&gt;=$N$10),COUNT($N$11:N35)+1,"")</f>
        <v/>
      </c>
      <c r="O36" s="30" t="s">
        <v>23</v>
      </c>
    </row>
    <row r="37" spans="1:15" x14ac:dyDescent="0.3">
      <c r="A37" s="25" t="s">
        <v>50</v>
      </c>
      <c r="B37" s="26">
        <v>131</v>
      </c>
      <c r="C37" s="31" t="s">
        <v>89</v>
      </c>
      <c r="D37" s="31" t="s">
        <v>76</v>
      </c>
      <c r="E37" s="31">
        <v>1953</v>
      </c>
      <c r="F37" s="25" t="str">
        <f t="shared" si="0"/>
        <v>70 +</v>
      </c>
      <c r="G37" s="27" t="s">
        <v>121</v>
      </c>
      <c r="H37" s="29">
        <v>1.2094907407407408E-2</v>
      </c>
      <c r="I37" s="28" t="str">
        <f>IF(AND(E37&gt;1900,YEAR($C$5)-$E37&lt;=$I$10),COUNT($I$11:I36)+1,"")</f>
        <v/>
      </c>
      <c r="J37" s="28" t="str">
        <f>IF(AND(E37&gt;1900,YEAR($C$5)-$E37&gt;$I$10,YEAR($C$5)-$E37&lt;=$J$10),COUNT($J$11:J36)+1,"")</f>
        <v/>
      </c>
      <c r="K37" s="28" t="str">
        <f>IF(AND(E37&gt;1900,YEAR($C$5)-$E37&gt;$J$10,YEAR($C$5)-$E37&lt;=$K$10),COUNT($K$11:K36)+1,"")</f>
        <v/>
      </c>
      <c r="L37" s="28" t="str">
        <f>IF(AND(E37&gt;1900,YEAR($C$5)-$E37&gt;$K$10,YEAR($C$5)-$E37&lt;=$L$10),COUNT($L$11:L36)+1,"")</f>
        <v/>
      </c>
      <c r="M37" s="28" t="str">
        <f>IF(AND(E37&gt;1900,YEAR($C$5)-$E37&gt;$L$10,YEAR($C$5)-$E37&lt;=$M$10),COUNT($M$11:M36)+1,"")</f>
        <v/>
      </c>
      <c r="N37" s="28">
        <f>IF(AND(E37&gt;1900,YEAR($C$5)-$E37&gt;=$N$10),COUNT($N$11:N36)+1,"")</f>
        <v>1</v>
      </c>
      <c r="O37" s="30" t="s">
        <v>23</v>
      </c>
    </row>
    <row r="38" spans="1:15" x14ac:dyDescent="0.3">
      <c r="A38" s="25" t="s">
        <v>51</v>
      </c>
      <c r="B38" s="26">
        <v>21</v>
      </c>
      <c r="C38" s="31" t="s">
        <v>146</v>
      </c>
      <c r="D38" s="31" t="s">
        <v>147</v>
      </c>
      <c r="E38" s="31">
        <v>1969</v>
      </c>
      <c r="F38" s="25" t="str">
        <f t="shared" si="0"/>
        <v>do 59</v>
      </c>
      <c r="G38" s="27" t="s">
        <v>148</v>
      </c>
      <c r="H38" s="29">
        <v>1.2291666666666666E-2</v>
      </c>
      <c r="I38" s="28" t="str">
        <f>IF(AND(E38&gt;1900,YEAR($C$5)-$E38&lt;=$I$10),COUNT($I$11:I37)+1,"")</f>
        <v/>
      </c>
      <c r="J38" s="28" t="str">
        <f>IF(AND(E38&gt;1900,YEAR($C$5)-$E38&gt;$I$10,YEAR($C$5)-$E38&lt;=$J$10),COUNT($J$11:J37)+1,"")</f>
        <v/>
      </c>
      <c r="K38" s="28" t="str">
        <f>IF(AND(E38&gt;1900,YEAR($C$5)-$E38&gt;$J$10,YEAR($C$5)-$E38&lt;=$K$10),COUNT($K$11:K37)+1,"")</f>
        <v/>
      </c>
      <c r="L38" s="28">
        <f>IF(AND(E38&gt;1900,YEAR($C$5)-$E38&gt;$K$10,YEAR($C$5)-$E38&lt;=$L$10),COUNT($L$11:L37)+1,"")</f>
        <v>3</v>
      </c>
      <c r="M38" s="28" t="str">
        <f>IF(AND(E38&gt;1900,YEAR($C$5)-$E38&gt;$L$10,YEAR($C$5)-$E38&lt;=$M$10),COUNT($M$11:M37)+1,"")</f>
        <v/>
      </c>
      <c r="N38" s="28" t="str">
        <f>IF(AND(E38&gt;1900,YEAR($C$5)-$E38&gt;=$N$10),COUNT($N$11:N37)+1,"")</f>
        <v/>
      </c>
      <c r="O38" s="30" t="s">
        <v>23</v>
      </c>
    </row>
    <row r="39" spans="1:15" x14ac:dyDescent="0.3">
      <c r="A39" s="25" t="s">
        <v>52</v>
      </c>
      <c r="B39" s="26">
        <v>20</v>
      </c>
      <c r="C39" s="31" t="s">
        <v>149</v>
      </c>
      <c r="D39" s="31" t="s">
        <v>81</v>
      </c>
      <c r="E39" s="31">
        <v>1959</v>
      </c>
      <c r="F39" s="25" t="str">
        <f t="shared" si="0"/>
        <v>do 69</v>
      </c>
      <c r="G39" s="27" t="s">
        <v>150</v>
      </c>
      <c r="H39" s="29">
        <v>1.2951388888888887E-2</v>
      </c>
      <c r="I39" s="28" t="str">
        <f>IF(AND(E39&gt;1900,YEAR($C$5)-$E39&lt;=$I$10),COUNT($I$11:I38)+1,"")</f>
        <v/>
      </c>
      <c r="J39" s="28" t="str">
        <f>IF(AND(E39&gt;1900,YEAR($C$5)-$E39&gt;$I$10,YEAR($C$5)-$E39&lt;=$J$10),COUNT($J$11:J38)+1,"")</f>
        <v/>
      </c>
      <c r="K39" s="28" t="str">
        <f>IF(AND(E39&gt;1900,YEAR($C$5)-$E39&gt;$J$10,YEAR($C$5)-$E39&lt;=$K$10),COUNT($K$11:K38)+1,"")</f>
        <v/>
      </c>
      <c r="L39" s="28" t="str">
        <f>IF(AND(E39&gt;1900,YEAR($C$5)-$E39&gt;$K$10,YEAR($C$5)-$E39&lt;=$L$10),COUNT($L$11:L38)+1,"")</f>
        <v/>
      </c>
      <c r="M39" s="28">
        <f>IF(AND(E39&gt;1900,YEAR($C$5)-$E39&gt;$L$10,YEAR($C$5)-$E39&lt;=$M$10),COUNT($M$11:M38)+1,"")</f>
        <v>8</v>
      </c>
      <c r="N39" s="28" t="str">
        <f>IF(AND(E39&gt;1900,YEAR($C$5)-$E39&gt;=$N$10),COUNT($N$11:N38)+1,"")</f>
        <v/>
      </c>
      <c r="O39" s="30" t="s">
        <v>23</v>
      </c>
    </row>
    <row r="40" spans="1:15" x14ac:dyDescent="0.3">
      <c r="A40" s="25" t="s">
        <v>53</v>
      </c>
      <c r="B40" s="26">
        <v>132</v>
      </c>
      <c r="C40" s="31" t="s">
        <v>97</v>
      </c>
      <c r="D40" s="31" t="s">
        <v>98</v>
      </c>
      <c r="E40" s="31">
        <v>1947</v>
      </c>
      <c r="F40" s="25" t="str">
        <f t="shared" si="0"/>
        <v>70 +</v>
      </c>
      <c r="G40" s="27" t="s">
        <v>121</v>
      </c>
      <c r="H40" s="29">
        <v>1.2962962962962963E-2</v>
      </c>
      <c r="I40" s="28" t="str">
        <f>IF(AND(E40&gt;1900,YEAR($C$5)-$E40&lt;=$I$10),COUNT($I$11:I39)+1,"")</f>
        <v/>
      </c>
      <c r="J40" s="28" t="str">
        <f>IF(AND(E40&gt;1900,YEAR($C$5)-$E40&gt;$I$10,YEAR($C$5)-$E40&lt;=$J$10),COUNT($J$11:J39)+1,"")</f>
        <v/>
      </c>
      <c r="K40" s="28" t="str">
        <f>IF(AND(E40&gt;1900,YEAR($C$5)-$E40&gt;$J$10,YEAR($C$5)-$E40&lt;=$K$10),COUNT($K$11:K39)+1,"")</f>
        <v/>
      </c>
      <c r="L40" s="28" t="str">
        <f>IF(AND(E40&gt;1900,YEAR($C$5)-$E40&gt;$K$10,YEAR($C$5)-$E40&lt;=$L$10),COUNT($L$11:L39)+1,"")</f>
        <v/>
      </c>
      <c r="M40" s="28" t="str">
        <f>IF(AND(E40&gt;1900,YEAR($C$5)-$E40&gt;$L$10,YEAR($C$5)-$E40&lt;=$M$10),COUNT($M$11:M39)+1,"")</f>
        <v/>
      </c>
      <c r="N40" s="28">
        <f>IF(AND(E40&gt;1900,YEAR($C$5)-$E40&gt;=$N$10),COUNT($N$11:N39)+1,"")</f>
        <v>2</v>
      </c>
      <c r="O40" s="30" t="s">
        <v>23</v>
      </c>
    </row>
    <row r="41" spans="1:15" x14ac:dyDescent="0.3">
      <c r="A41" s="25" t="s">
        <v>54</v>
      </c>
      <c r="B41" s="26">
        <v>140</v>
      </c>
      <c r="C41" s="31" t="s">
        <v>154</v>
      </c>
      <c r="D41" s="31" t="s">
        <v>96</v>
      </c>
      <c r="E41" s="31">
        <v>1957</v>
      </c>
      <c r="F41" s="25" t="str">
        <f t="shared" si="0"/>
        <v>do 69</v>
      </c>
      <c r="G41" s="27" t="s">
        <v>121</v>
      </c>
      <c r="H41" s="29">
        <v>1.3587962962962963E-2</v>
      </c>
      <c r="I41" s="28" t="str">
        <f>IF(AND(E41&gt;1900,YEAR($C$5)-$E41&lt;=$I$10),COUNT($I$11:I40)+1,"")</f>
        <v/>
      </c>
      <c r="J41" s="28" t="str">
        <f>IF(AND(E41&gt;1900,YEAR($C$5)-$E41&gt;$I$10,YEAR($C$5)-$E41&lt;=$J$10),COUNT($J$11:J40)+1,"")</f>
        <v/>
      </c>
      <c r="K41" s="28" t="str">
        <f>IF(AND(E41&gt;1900,YEAR($C$5)-$E41&gt;$J$10,YEAR($C$5)-$E41&lt;=$K$10),COUNT($K$11:K40)+1,"")</f>
        <v/>
      </c>
      <c r="L41" s="28" t="str">
        <f>IF(AND(E41&gt;1900,YEAR($C$5)-$E41&gt;$K$10,YEAR($C$5)-$E41&lt;=$L$10),COUNT($L$11:L40)+1,"")</f>
        <v/>
      </c>
      <c r="M41" s="28">
        <f>IF(AND(E41&gt;1900,YEAR($C$5)-$E41&gt;$L$10,YEAR($C$5)-$E41&lt;=$M$10),COUNT($M$11:M40)+1,"")</f>
        <v>9</v>
      </c>
      <c r="N41" s="28" t="str">
        <f>IF(AND(E41&gt;1900,YEAR($C$5)-$E41&gt;=$N$10),COUNT($N$11:N40)+1,"")</f>
        <v/>
      </c>
      <c r="O41" s="30" t="s">
        <v>23</v>
      </c>
    </row>
    <row r="42" spans="1:15" x14ac:dyDescent="0.3">
      <c r="A42" s="25" t="s">
        <v>55</v>
      </c>
      <c r="B42" s="26">
        <v>143</v>
      </c>
      <c r="C42" s="31" t="s">
        <v>155</v>
      </c>
      <c r="D42" s="31" t="s">
        <v>156</v>
      </c>
      <c r="E42" s="31">
        <v>1951</v>
      </c>
      <c r="F42" s="25" t="str">
        <f t="shared" si="0"/>
        <v>70 +</v>
      </c>
      <c r="G42" s="27" t="s">
        <v>121</v>
      </c>
      <c r="H42" s="29">
        <v>1.3715277777777778E-2</v>
      </c>
      <c r="I42" s="28" t="str">
        <f>IF(AND(E42&gt;1900,YEAR($C$5)-$E42&lt;=$I$10),COUNT($I$11:I41)+1,"")</f>
        <v/>
      </c>
      <c r="J42" s="28" t="str">
        <f>IF(AND(E42&gt;1900,YEAR($C$5)-$E42&gt;$I$10,YEAR($C$5)-$E42&lt;=$J$10),COUNT($J$11:J41)+1,"")</f>
        <v/>
      </c>
      <c r="K42" s="28" t="str">
        <f>IF(AND(E42&gt;1900,YEAR($C$5)-$E42&gt;$J$10,YEAR($C$5)-$E42&lt;=$K$10),COUNT($K$11:K41)+1,"")</f>
        <v/>
      </c>
      <c r="L42" s="28" t="str">
        <f>IF(AND(E42&gt;1900,YEAR($C$5)-$E42&gt;$K$10,YEAR($C$5)-$E42&lt;=$L$10),COUNT($L$11:L41)+1,"")</f>
        <v/>
      </c>
      <c r="M42" s="28" t="str">
        <f>IF(AND(E42&gt;1900,YEAR($C$5)-$E42&gt;$L$10,YEAR($C$5)-$E42&lt;=$M$10),COUNT($M$11:M41)+1,"")</f>
        <v/>
      </c>
      <c r="N42" s="28">
        <f>IF(AND(E42&gt;1900,YEAR($C$5)-$E42&gt;=$N$10),COUNT($N$11:N41)+1,"")</f>
        <v>3</v>
      </c>
      <c r="O42" s="30" t="s">
        <v>23</v>
      </c>
    </row>
    <row r="43" spans="1:15" x14ac:dyDescent="0.3">
      <c r="A43" s="25" t="s">
        <v>56</v>
      </c>
      <c r="B43" s="26">
        <v>147</v>
      </c>
      <c r="C43" s="31" t="s">
        <v>158</v>
      </c>
      <c r="D43" s="31" t="s">
        <v>62</v>
      </c>
      <c r="E43" s="31">
        <v>1958</v>
      </c>
      <c r="F43" s="25" t="str">
        <f t="shared" si="0"/>
        <v>do 69</v>
      </c>
      <c r="G43" s="27" t="s">
        <v>121</v>
      </c>
      <c r="H43" s="29">
        <v>1.3877314814814815E-2</v>
      </c>
      <c r="I43" s="28" t="str">
        <f>IF(AND(E43&gt;1900,YEAR($C$5)-$E43&lt;=$I$10),COUNT($I$11:I42)+1,"")</f>
        <v/>
      </c>
      <c r="J43" s="28" t="str">
        <f>IF(AND(E43&gt;1900,YEAR($C$5)-$E43&gt;$I$10,YEAR($C$5)-$E43&lt;=$J$10),COUNT($J$11:J42)+1,"")</f>
        <v/>
      </c>
      <c r="K43" s="28" t="str">
        <f>IF(AND(E43&gt;1900,YEAR($C$5)-$E43&gt;$J$10,YEAR($C$5)-$E43&lt;=$K$10),COUNT($K$11:K42)+1,"")</f>
        <v/>
      </c>
      <c r="L43" s="28" t="str">
        <f>IF(AND(E43&gt;1900,YEAR($C$5)-$E43&gt;$K$10,YEAR($C$5)-$E43&lt;=$L$10),COUNT($L$11:L42)+1,"")</f>
        <v/>
      </c>
      <c r="M43" s="28">
        <f>IF(AND(E43&gt;1900,YEAR($C$5)-$E43&gt;$L$10,YEAR($C$5)-$E43&lt;=$M$10),COUNT($M$11:M42)+1,"")</f>
        <v>10</v>
      </c>
      <c r="N43" s="28" t="str">
        <f>IF(AND(E43&gt;1900,YEAR($C$5)-$E43&gt;=$N$10),COUNT($N$11:N42)+1,"")</f>
        <v/>
      </c>
      <c r="O43" s="30" t="s">
        <v>23</v>
      </c>
    </row>
    <row r="44" spans="1:15" x14ac:dyDescent="0.3">
      <c r="A44" s="25" t="s">
        <v>57</v>
      </c>
      <c r="B44" s="26">
        <v>136</v>
      </c>
      <c r="C44" s="31" t="s">
        <v>100</v>
      </c>
      <c r="D44" s="31" t="s">
        <v>77</v>
      </c>
      <c r="E44" s="31">
        <v>1950</v>
      </c>
      <c r="F44" s="25" t="str">
        <f t="shared" si="0"/>
        <v>70 +</v>
      </c>
      <c r="G44" s="27" t="s">
        <v>121</v>
      </c>
      <c r="H44" s="29">
        <v>1.3981481481481482E-2</v>
      </c>
      <c r="I44" s="28" t="str">
        <f>IF(AND(E44&gt;1900,YEAR($C$5)-$E44&lt;=$I$10),COUNT($I$11:I43)+1,"")</f>
        <v/>
      </c>
      <c r="J44" s="28" t="str">
        <f>IF(AND(E44&gt;1900,YEAR($C$5)-$E44&gt;$I$10,YEAR($C$5)-$E44&lt;=$J$10),COUNT($J$11:J43)+1,"")</f>
        <v/>
      </c>
      <c r="K44" s="28" t="str">
        <f>IF(AND(E44&gt;1900,YEAR($C$5)-$E44&gt;$J$10,YEAR($C$5)-$E44&lt;=$K$10),COUNT($K$11:K43)+1,"")</f>
        <v/>
      </c>
      <c r="L44" s="28" t="str">
        <f>IF(AND(E44&gt;1900,YEAR($C$5)-$E44&gt;$K$10,YEAR($C$5)-$E44&lt;=$L$10),COUNT($L$11:L43)+1,"")</f>
        <v/>
      </c>
      <c r="M44" s="28" t="str">
        <f>IF(AND(E44&gt;1900,YEAR($C$5)-$E44&gt;$L$10,YEAR($C$5)-$E44&lt;=$M$10),COUNT($M$11:M43)+1,"")</f>
        <v/>
      </c>
      <c r="N44" s="28">
        <f>IF(AND(E44&gt;1900,YEAR($C$5)-$E44&gt;=$N$10),COUNT($N$11:N43)+1,"")</f>
        <v>4</v>
      </c>
      <c r="O44" s="30" t="s">
        <v>23</v>
      </c>
    </row>
    <row r="45" spans="1:15" x14ac:dyDescent="0.3">
      <c r="A45" s="25" t="s">
        <v>58</v>
      </c>
      <c r="B45" s="26">
        <v>158</v>
      </c>
      <c r="C45" s="31" t="s">
        <v>101</v>
      </c>
      <c r="D45" s="31" t="s">
        <v>102</v>
      </c>
      <c r="E45" s="31">
        <v>1970</v>
      </c>
      <c r="F45" s="25" t="str">
        <f t="shared" si="0"/>
        <v>do 59</v>
      </c>
      <c r="G45" s="27" t="s">
        <v>121</v>
      </c>
      <c r="H45" s="29">
        <v>1.5162037037037036E-2</v>
      </c>
      <c r="I45" s="28" t="str">
        <f>IF(AND(E45&gt;1900,YEAR($C$5)-$E45&lt;=$I$10),COUNT($I$11:I44)+1,"")</f>
        <v/>
      </c>
      <c r="J45" s="28" t="str">
        <f>IF(AND(E45&gt;1900,YEAR($C$5)-$E45&gt;$I$10,YEAR($C$5)-$E45&lt;=$J$10),COUNT($J$11:J44)+1,"")</f>
        <v/>
      </c>
      <c r="K45" s="28" t="str">
        <f>IF(AND(E45&gt;1900,YEAR($C$5)-$E45&gt;$J$10,YEAR($C$5)-$E45&lt;=$K$10),COUNT($K$11:K44)+1,"")</f>
        <v/>
      </c>
      <c r="L45" s="28">
        <f>IF(AND(E45&gt;1900,YEAR($C$5)-$E45&gt;$K$10,YEAR($C$5)-$E45&lt;=$L$10),COUNT($L$11:L44)+1,"")</f>
        <v>4</v>
      </c>
      <c r="M45" s="28" t="str">
        <f>IF(AND(E45&gt;1900,YEAR($C$5)-$E45&gt;$L$10,YEAR($C$5)-$E45&lt;=$M$10),COUNT($M$11:M44)+1,"")</f>
        <v/>
      </c>
      <c r="N45" s="28" t="str">
        <f>IF(AND(E45&gt;1900,YEAR($C$5)-$E45&gt;=$N$10),COUNT($N$11:N44)+1,"")</f>
        <v/>
      </c>
      <c r="O45" s="30" t="s">
        <v>23</v>
      </c>
    </row>
    <row r="46" spans="1:15" x14ac:dyDescent="0.3">
      <c r="A46" s="25" t="s">
        <v>159</v>
      </c>
      <c r="B46" s="26">
        <v>110</v>
      </c>
      <c r="C46" s="31" t="s">
        <v>103</v>
      </c>
      <c r="D46" s="31" t="s">
        <v>104</v>
      </c>
      <c r="E46" s="31">
        <v>1957</v>
      </c>
      <c r="F46" s="25" t="str">
        <f t="shared" si="0"/>
        <v>do 69</v>
      </c>
      <c r="G46" s="27" t="s">
        <v>121</v>
      </c>
      <c r="H46" s="29">
        <v>1.6168981481481482E-2</v>
      </c>
      <c r="I46" s="28" t="str">
        <f>IF(AND(E46&gt;1900,YEAR($C$5)-$E46&lt;=$I$10),COUNT($I$11:I45)+1,"")</f>
        <v/>
      </c>
      <c r="J46" s="28" t="str">
        <f>IF(AND(E46&gt;1900,YEAR($C$5)-$E46&gt;$I$10,YEAR($C$5)-$E46&lt;=$J$10),COUNT($J$11:J45)+1,"")</f>
        <v/>
      </c>
      <c r="K46" s="28" t="str">
        <f>IF(AND(E46&gt;1900,YEAR($C$5)-$E46&gt;$J$10,YEAR($C$5)-$E46&lt;=$K$10),COUNT($K$11:K45)+1,"")</f>
        <v/>
      </c>
      <c r="L46" s="28" t="str">
        <f>IF(AND(E46&gt;1900,YEAR($C$5)-$E46&gt;$K$10,YEAR($C$5)-$E46&lt;=$L$10),COUNT($L$11:L45)+1,"")</f>
        <v/>
      </c>
      <c r="M46" s="28">
        <f>IF(AND(E46&gt;1900,YEAR($C$5)-$E46&gt;$L$10,YEAR($C$5)-$E46&lt;=$M$10),COUNT($M$11:M45)+1,"")</f>
        <v>11</v>
      </c>
      <c r="N46" s="28" t="str">
        <f>IF(AND(E46&gt;1900,YEAR($C$5)-$E46&gt;=$N$10),COUNT($N$11:N45)+1,"")</f>
        <v/>
      </c>
      <c r="O46" s="30" t="s">
        <v>23</v>
      </c>
    </row>
    <row r="47" spans="1:15" x14ac:dyDescent="0.3">
      <c r="A47" s="25" t="s">
        <v>160</v>
      </c>
      <c r="B47" s="26">
        <v>161</v>
      </c>
      <c r="C47" s="31" t="s">
        <v>105</v>
      </c>
      <c r="D47" s="31" t="s">
        <v>63</v>
      </c>
      <c r="E47" s="31">
        <v>1963</v>
      </c>
      <c r="F47" s="25" t="str">
        <f t="shared" si="0"/>
        <v>do 69</v>
      </c>
      <c r="G47" s="27" t="s">
        <v>121</v>
      </c>
      <c r="H47" s="29">
        <v>1.636574074074074E-2</v>
      </c>
      <c r="I47" s="28" t="str">
        <f>IF(AND(E47&gt;1900,YEAR($C$5)-$E47&lt;=$I$10),COUNT($I$11:I46)+1,"")</f>
        <v/>
      </c>
      <c r="J47" s="28" t="str">
        <f>IF(AND(E47&gt;1900,YEAR($C$5)-$E47&gt;$I$10,YEAR($C$5)-$E47&lt;=$J$10),COUNT($J$11:J46)+1,"")</f>
        <v/>
      </c>
      <c r="K47" s="28" t="str">
        <f>IF(AND(E47&gt;1900,YEAR($C$5)-$E47&gt;$J$10,YEAR($C$5)-$E47&lt;=$K$10),COUNT($K$11:K46)+1,"")</f>
        <v/>
      </c>
      <c r="L47" s="28" t="str">
        <f>IF(AND(E47&gt;1900,YEAR($C$5)-$E47&gt;$K$10,YEAR($C$5)-$E47&lt;=$L$10),COUNT($L$11:L46)+1,"")</f>
        <v/>
      </c>
      <c r="M47" s="28">
        <f>IF(AND(E47&gt;1900,YEAR($C$5)-$E47&gt;$L$10,YEAR($C$5)-$E47&lt;=$M$10),COUNT($M$11:M46)+1,"")</f>
        <v>12</v>
      </c>
      <c r="N47" s="28" t="str">
        <f>IF(AND(E47&gt;1900,YEAR($C$5)-$E47&gt;=$N$10),COUNT($N$11:N46)+1,"")</f>
        <v/>
      </c>
      <c r="O47" s="30" t="s">
        <v>23</v>
      </c>
    </row>
    <row r="48" spans="1:15" x14ac:dyDescent="0.3">
      <c r="A48" s="25" t="s">
        <v>161</v>
      </c>
      <c r="B48" s="26">
        <v>106</v>
      </c>
      <c r="C48" s="31" t="s">
        <v>101</v>
      </c>
      <c r="D48" s="31" t="s">
        <v>81</v>
      </c>
      <c r="E48" s="31">
        <v>1946</v>
      </c>
      <c r="F48" s="25" t="str">
        <f t="shared" si="0"/>
        <v>70 +</v>
      </c>
      <c r="G48" s="27" t="s">
        <v>121</v>
      </c>
      <c r="H48" s="29">
        <v>1.6932870370370369E-2</v>
      </c>
      <c r="I48" s="28" t="str">
        <f>IF(AND(E48&gt;1900,YEAR($C$5)-$E48&lt;=$I$10),COUNT($I$11:I47)+1,"")</f>
        <v/>
      </c>
      <c r="J48" s="28" t="str">
        <f>IF(AND(E48&gt;1900,YEAR($C$5)-$E48&gt;$I$10,YEAR($C$5)-$E48&lt;=$J$10),COUNT($J$11:J47)+1,"")</f>
        <v/>
      </c>
      <c r="K48" s="28" t="str">
        <f>IF(AND(E48&gt;1900,YEAR($C$5)-$E48&gt;$J$10,YEAR($C$5)-$E48&lt;=$K$10),COUNT($K$11:K47)+1,"")</f>
        <v/>
      </c>
      <c r="L48" s="28" t="str">
        <f>IF(AND(E48&gt;1900,YEAR($C$5)-$E48&gt;$K$10,YEAR($C$5)-$E48&lt;=$L$10),COUNT($L$11:L47)+1,"")</f>
        <v/>
      </c>
      <c r="M48" s="28" t="str">
        <f>IF(AND(E48&gt;1900,YEAR($C$5)-$E48&gt;$L$10,YEAR($C$5)-$E48&lt;=$M$10),COUNT($M$11:M47)+1,"")</f>
        <v/>
      </c>
      <c r="N48" s="28">
        <f>IF(AND(E48&gt;1900,YEAR($C$5)-$E48&gt;=$N$10),COUNT($N$11:N47)+1,"")</f>
        <v>5</v>
      </c>
      <c r="O48" s="30" t="s">
        <v>23</v>
      </c>
    </row>
    <row r="49" spans="1:17" x14ac:dyDescent="0.3">
      <c r="A49" s="25" t="s">
        <v>162</v>
      </c>
      <c r="B49" s="26">
        <v>114</v>
      </c>
      <c r="C49" s="31" t="s">
        <v>165</v>
      </c>
      <c r="D49" s="31" t="s">
        <v>166</v>
      </c>
      <c r="E49" s="31">
        <v>1958</v>
      </c>
      <c r="F49" s="25" t="str">
        <f t="shared" si="0"/>
        <v>do 69</v>
      </c>
      <c r="G49" s="27" t="s">
        <v>121</v>
      </c>
      <c r="H49" s="29">
        <v>1.8101851851851852E-2</v>
      </c>
      <c r="I49" s="28" t="str">
        <f>IF(AND(E49&gt;1900,YEAR($C$5)-$E49&lt;=$I$10),COUNT($I$11:I48)+1,"")</f>
        <v/>
      </c>
      <c r="J49" s="28" t="str">
        <f>IF(AND(E49&gt;1900,YEAR($C$5)-$E49&gt;$I$10,YEAR($C$5)-$E49&lt;=$J$10),COUNT($J$11:J48)+1,"")</f>
        <v/>
      </c>
      <c r="K49" s="28" t="str">
        <f>IF(AND(E49&gt;1900,YEAR($C$5)-$E49&gt;$J$10,YEAR($C$5)-$E49&lt;=$K$10),COUNT($K$11:K48)+1,"")</f>
        <v/>
      </c>
      <c r="L49" s="28" t="str">
        <f>IF(AND(E49&gt;1900,YEAR($C$5)-$E49&gt;$K$10,YEAR($C$5)-$E49&lt;=$L$10),COUNT($L$11:L48)+1,"")</f>
        <v/>
      </c>
      <c r="M49" s="28">
        <f>IF(AND(E49&gt;1900,YEAR($C$5)-$E49&gt;$L$10,YEAR($C$5)-$E49&lt;=$M$10),COUNT($M$11:M48)+1,"")</f>
        <v>13</v>
      </c>
      <c r="N49" s="28" t="str">
        <f>IF(AND(E49&gt;1900,YEAR($C$5)-$E49&gt;=$N$10),COUNT($N$11:N48)+1,"")</f>
        <v/>
      </c>
      <c r="O49" s="30" t="s">
        <v>23</v>
      </c>
    </row>
    <row r="50" spans="1:17" x14ac:dyDescent="0.3">
      <c r="A50" s="25" t="s">
        <v>167</v>
      </c>
      <c r="B50" s="26">
        <v>169</v>
      </c>
      <c r="C50" s="31" t="s">
        <v>106</v>
      </c>
      <c r="D50" s="31" t="s">
        <v>107</v>
      </c>
      <c r="E50" s="31">
        <v>1951</v>
      </c>
      <c r="F50" s="25" t="str">
        <f t="shared" si="0"/>
        <v>70 +</v>
      </c>
      <c r="G50" s="27" t="s">
        <v>121</v>
      </c>
      <c r="H50" s="29">
        <v>2.8113425925925927E-2</v>
      </c>
      <c r="I50" s="28" t="str">
        <f>IF(AND(E50&gt;1900,YEAR($C$5)-$E50&lt;=$I$10),COUNT($I$11:I48)+1,"")</f>
        <v/>
      </c>
      <c r="J50" s="28" t="str">
        <f>IF(AND(E50&gt;1900,YEAR($C$5)-$E50&gt;$I$10,YEAR($C$5)-$E50&lt;=$J$10),COUNT($J$11:J48)+1,"")</f>
        <v/>
      </c>
      <c r="K50" s="28" t="str">
        <f>IF(AND(E50&gt;1900,YEAR($C$5)-$E50&gt;$J$10,YEAR($C$5)-$E50&lt;=$K$10),COUNT($K$11:K48)+1,"")</f>
        <v/>
      </c>
      <c r="L50" s="28" t="str">
        <f>IF(AND(E50&gt;1900,YEAR($C$5)-$E50&gt;$K$10,YEAR($C$5)-$E50&lt;=$L$10),COUNT($L$11:L48)+1,"")</f>
        <v/>
      </c>
      <c r="M50" s="28" t="str">
        <f>IF(AND(E50&gt;1900,YEAR($C$5)-$E50&gt;$L$10,YEAR($C$5)-$E50&lt;=$M$10),COUNT($M$11:M48)+1,"")</f>
        <v/>
      </c>
      <c r="N50" s="28">
        <f>IF(AND(E50&gt;1900,YEAR($C$5)-$E50&gt;=$N$10),COUNT($N$11:N48)+1,"")</f>
        <v>6</v>
      </c>
      <c r="O50" s="30" t="s">
        <v>23</v>
      </c>
    </row>
    <row r="51" spans="1:17" s="4" customFormat="1" ht="3" customHeight="1" x14ac:dyDescent="0.2">
      <c r="A51" s="3"/>
      <c r="B51" s="3"/>
      <c r="C51" s="3"/>
      <c r="D51" s="3"/>
      <c r="E51" s="3"/>
      <c r="F51" s="3"/>
      <c r="G51" s="3"/>
      <c r="H51" s="3"/>
      <c r="O51" s="5"/>
    </row>
    <row r="52" spans="1:17" s="16" customFormat="1" ht="18" x14ac:dyDescent="0.35">
      <c r="A52" s="32" t="s">
        <v>19</v>
      </c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</row>
    <row r="53" spans="1:17" s="4" customFormat="1" ht="3" customHeight="1" x14ac:dyDescent="0.2">
      <c r="A53" s="3"/>
      <c r="B53" s="3"/>
      <c r="C53" s="3"/>
      <c r="D53" s="3"/>
      <c r="E53" s="3"/>
      <c r="F53" s="3"/>
      <c r="G53" s="3"/>
      <c r="H53" s="3"/>
      <c r="O53" s="5"/>
    </row>
    <row r="54" spans="1:17" ht="12.75" customHeight="1" x14ac:dyDescent="0.3">
      <c r="A54" s="17"/>
      <c r="B54" s="18" t="s">
        <v>4</v>
      </c>
      <c r="C54" s="17"/>
      <c r="D54" s="17"/>
      <c r="E54" s="19" t="s">
        <v>5</v>
      </c>
      <c r="F54" s="17"/>
      <c r="G54" s="17"/>
      <c r="H54" s="17"/>
      <c r="I54" s="20">
        <f t="shared" ref="I54:N54" si="1">I$10</f>
        <v>29</v>
      </c>
      <c r="J54" s="20">
        <f t="shared" si="1"/>
        <v>39</v>
      </c>
      <c r="K54" s="20">
        <f t="shared" si="1"/>
        <v>49</v>
      </c>
      <c r="L54" s="20">
        <f t="shared" si="1"/>
        <v>59</v>
      </c>
      <c r="M54" s="20">
        <f t="shared" si="1"/>
        <v>69</v>
      </c>
      <c r="N54" s="21">
        <f t="shared" si="1"/>
        <v>70</v>
      </c>
      <c r="O54" s="17"/>
    </row>
    <row r="55" spans="1:17" x14ac:dyDescent="0.3">
      <c r="A55" s="22" t="s">
        <v>6</v>
      </c>
      <c r="B55" s="23" t="s">
        <v>7</v>
      </c>
      <c r="C55" s="22" t="s">
        <v>8</v>
      </c>
      <c r="D55" s="22" t="s">
        <v>9</v>
      </c>
      <c r="E55" s="22" t="s">
        <v>10</v>
      </c>
      <c r="F55" s="22" t="s">
        <v>11</v>
      </c>
      <c r="G55" s="22" t="s">
        <v>12</v>
      </c>
      <c r="H55" s="22"/>
      <c r="I55" s="24" t="s">
        <v>13</v>
      </c>
      <c r="J55" s="24" t="s">
        <v>14</v>
      </c>
      <c r="K55" s="24" t="s">
        <v>15</v>
      </c>
      <c r="L55" s="24" t="s">
        <v>16</v>
      </c>
      <c r="M55" s="24" t="s">
        <v>17</v>
      </c>
      <c r="N55" s="24" t="s">
        <v>18</v>
      </c>
      <c r="O55" s="22" t="s">
        <v>22</v>
      </c>
    </row>
    <row r="56" spans="1:17" x14ac:dyDescent="0.3">
      <c r="A56" s="25" t="s">
        <v>25</v>
      </c>
      <c r="B56" s="26">
        <v>228</v>
      </c>
      <c r="C56" s="31" t="s">
        <v>78</v>
      </c>
      <c r="D56" s="31" t="s">
        <v>79</v>
      </c>
      <c r="E56" s="31">
        <v>1971</v>
      </c>
      <c r="F56" s="25" t="str">
        <f t="shared" ref="F56:F68" si="2">IF($E56&gt;1900,IF(YEAR($C$5)-$E56&lt;=$I$10,"do "&amp;$I$10,IF(YEAR($C$5)-$E56&lt;=$J$10,"do "&amp;$J$10,IF(YEAR($C$5)-$E56&lt;=$K$10,"do "&amp;$K$10,IF(YEAR($C$5)-$E56&lt;=$L$10,"do "&amp;$L$10,IF(YEAR($C$5)-$E56&lt;=$M$10,"do "&amp;$M$10,$N$10&amp;" +"))))),"")</f>
        <v>do 59</v>
      </c>
      <c r="G56" s="27" t="s">
        <v>121</v>
      </c>
      <c r="H56" s="29">
        <v>1.0289351851851852E-2</v>
      </c>
      <c r="I56" s="28" t="str">
        <f>IF(AND(E56&gt;1900,YEAR($C$5)-$E56&lt;=$I$10),COUNT($I$55:I55)+1,"")</f>
        <v/>
      </c>
      <c r="J56" s="28" t="str">
        <f>IF(AND(E56&gt;1900,YEAR($C$5)-$E56&gt;$I$10,YEAR($C$5)-$E56&lt;=$J$10),COUNT($J$55:J55)+1,"")</f>
        <v/>
      </c>
      <c r="K56" s="28" t="str">
        <f>IF(AND(E56&gt;1900,YEAR($C$5)-$E56&gt;$J$10,YEAR($C$5)-$E56&lt;=$K$10),COUNT($K$55:K55)+1,"")</f>
        <v/>
      </c>
      <c r="L56" s="28">
        <f>IF(AND(E56&gt;1900,YEAR($C$5)-$E56&gt;$K$10,YEAR($C$5)-$E56&lt;=$L$10),COUNT($L$55:L55)+1,"")</f>
        <v>1</v>
      </c>
      <c r="M56" s="28" t="str">
        <f>IF(AND(E56&gt;1900,YEAR($C$5)-$E56&gt;$L$10,YEAR($C$5)-$E56&lt;=$M$10),COUNT($M$55:M55)+1,"")</f>
        <v/>
      </c>
      <c r="N56" s="28" t="str">
        <f>IF(AND(E56&gt;1900,YEAR($C$5)-$E56&gt;=$N$10),COUNT($N$55:N55)+1,"")</f>
        <v/>
      </c>
      <c r="O56" s="30" t="s">
        <v>24</v>
      </c>
    </row>
    <row r="57" spans="1:17" x14ac:dyDescent="0.3">
      <c r="A57" s="25" t="s">
        <v>26</v>
      </c>
      <c r="B57" s="26">
        <v>5</v>
      </c>
      <c r="C57" s="31" t="s">
        <v>118</v>
      </c>
      <c r="D57" s="31" t="s">
        <v>119</v>
      </c>
      <c r="E57" s="31">
        <v>2004</v>
      </c>
      <c r="F57" s="25" t="str">
        <f t="shared" si="2"/>
        <v>do 29</v>
      </c>
      <c r="G57" s="27" t="s">
        <v>120</v>
      </c>
      <c r="H57" s="29">
        <v>1.0462962962962964E-2</v>
      </c>
      <c r="I57" s="28">
        <f>IF(AND(E57&gt;1900,YEAR($C$5)-$E57&lt;=$I$10),COUNT($I$55:I56)+1,"")</f>
        <v>1</v>
      </c>
      <c r="J57" s="28" t="str">
        <f>IF(AND(E57&gt;1900,YEAR($C$5)-$E57&gt;$I$10,YEAR($C$5)-$E57&lt;=$J$10),COUNT($J$55:J56)+1,"")</f>
        <v/>
      </c>
      <c r="K57" s="28" t="str">
        <f>IF(AND(E57&gt;1900,YEAR($C$5)-$E57&gt;$J$10,YEAR($C$5)-$E57&lt;=$K$10),COUNT($K$55:K56)+1,"")</f>
        <v/>
      </c>
      <c r="L57" s="28" t="str">
        <f>IF(AND(E57&gt;1900,YEAR($C$5)-$E57&gt;$K$10,YEAR($C$5)-$E57&lt;=$L$10),COUNT($L$55:L56)+1,"")</f>
        <v/>
      </c>
      <c r="M57" s="28" t="str">
        <f>IF(AND(E57&gt;1900,YEAR($C$5)-$E57&gt;$L$10,YEAR($C$5)-$E57&lt;=$M$10),COUNT($M$55:M56)+1,"")</f>
        <v/>
      </c>
      <c r="N57" s="28" t="str">
        <f>IF(AND(E57&gt;1900,YEAR($C$5)-$E57&gt;=$N$10),COUNT($N$55:N56)+1,"")</f>
        <v/>
      </c>
      <c r="O57" s="30" t="s">
        <v>24</v>
      </c>
    </row>
    <row r="58" spans="1:17" x14ac:dyDescent="0.3">
      <c r="A58" s="25" t="s">
        <v>27</v>
      </c>
      <c r="B58" s="26">
        <v>232</v>
      </c>
      <c r="C58" s="31" t="s">
        <v>84</v>
      </c>
      <c r="D58" s="31" t="s">
        <v>71</v>
      </c>
      <c r="E58" s="31">
        <v>1973</v>
      </c>
      <c r="F58" s="25" t="str">
        <f t="shared" si="2"/>
        <v>do 59</v>
      </c>
      <c r="G58" s="27" t="s">
        <v>121</v>
      </c>
      <c r="H58" s="29">
        <v>1.1087962962962964E-2</v>
      </c>
      <c r="I58" s="28" t="str">
        <f>IF(AND(E58&gt;1900,YEAR($C$5)-$E58&lt;=$I$10),COUNT($I$55:I57)+1,"")</f>
        <v/>
      </c>
      <c r="J58" s="28" t="str">
        <f>IF(AND(E58&gt;1900,YEAR($C$5)-$E58&gt;$I$10,YEAR($C$5)-$E58&lt;=$J$10),COUNT($J$55:J57)+1,"")</f>
        <v/>
      </c>
      <c r="K58" s="28" t="str">
        <f>IF(AND(E58&gt;1900,YEAR($C$5)-$E58&gt;$J$10,YEAR($C$5)-$E58&lt;=$K$10),COUNT($K$55:K57)+1,"")</f>
        <v/>
      </c>
      <c r="L58" s="28">
        <f>IF(AND(E58&gt;1900,YEAR($C$5)-$E58&gt;$K$10,YEAR($C$5)-$E58&lt;=$L$10),COUNT($L$55:L57)+1,"")</f>
        <v>2</v>
      </c>
      <c r="M58" s="28" t="str">
        <f>IF(AND(E58&gt;1900,YEAR($C$5)-$E58&gt;$L$10,YEAR($C$5)-$E58&lt;=$M$10),COUNT($M$55:M57)+1,"")</f>
        <v/>
      </c>
      <c r="N58" s="28" t="str">
        <f>IF(AND(E58&gt;1900,YEAR($C$5)-$E58&gt;=$N$10),COUNT($N$55:N57)+1,"")</f>
        <v/>
      </c>
      <c r="O58" s="30" t="s">
        <v>24</v>
      </c>
    </row>
    <row r="59" spans="1:17" x14ac:dyDescent="0.3">
      <c r="A59" s="25" t="s">
        <v>28</v>
      </c>
      <c r="B59" s="26">
        <v>3</v>
      </c>
      <c r="C59" s="31" t="s">
        <v>122</v>
      </c>
      <c r="D59" s="31" t="s">
        <v>95</v>
      </c>
      <c r="E59" s="31">
        <v>2010</v>
      </c>
      <c r="F59" s="25" t="str">
        <f t="shared" si="2"/>
        <v>do 29</v>
      </c>
      <c r="G59" s="27" t="s">
        <v>123</v>
      </c>
      <c r="H59" s="29">
        <v>1.1168981481481481E-2</v>
      </c>
      <c r="I59" s="28">
        <f>IF(AND(E59&gt;1900,YEAR($C$5)-$E59&lt;=$I$10),COUNT($I$55:I58)+1,"")</f>
        <v>2</v>
      </c>
      <c r="J59" s="28" t="str">
        <f>IF(AND(E59&gt;1900,YEAR($C$5)-$E59&gt;$I$10,YEAR($C$5)-$E59&lt;=$J$10),COUNT($J$55:J58)+1,"")</f>
        <v/>
      </c>
      <c r="K59" s="28" t="str">
        <f>IF(AND(E59&gt;1900,YEAR($C$5)-$E59&gt;$J$10,YEAR($C$5)-$E59&lt;=$K$10),COUNT($K$55:K58)+1,"")</f>
        <v/>
      </c>
      <c r="L59" s="28" t="str">
        <f>IF(AND(E59&gt;1900,YEAR($C$5)-$E59&gt;$K$10,YEAR($C$5)-$E59&lt;=$L$10),COUNT($L$55:L58)+1,"")</f>
        <v/>
      </c>
      <c r="M59" s="28" t="str">
        <f>IF(AND(E59&gt;1900,YEAR($C$5)-$E59&gt;$L$10,YEAR($C$5)-$E59&lt;=$M$10),COUNT($M$55:M58)+1,"")</f>
        <v/>
      </c>
      <c r="N59" s="28" t="str">
        <f>IF(AND(E59&gt;1900,YEAR($C$5)-$E59&gt;=$N$10),COUNT($N$55:N58)+1,"")</f>
        <v/>
      </c>
      <c r="O59" s="30" t="s">
        <v>24</v>
      </c>
    </row>
    <row r="60" spans="1:17" x14ac:dyDescent="0.3">
      <c r="A60" s="25" t="s">
        <v>29</v>
      </c>
      <c r="B60" s="26">
        <v>221</v>
      </c>
      <c r="C60" s="31" t="s">
        <v>85</v>
      </c>
      <c r="D60" s="31" t="s">
        <v>86</v>
      </c>
      <c r="E60" s="31">
        <v>1960</v>
      </c>
      <c r="F60" s="25" t="str">
        <f t="shared" si="2"/>
        <v>do 69</v>
      </c>
      <c r="G60" s="27" t="s">
        <v>121</v>
      </c>
      <c r="H60" s="29">
        <v>1.1354166666666667E-2</v>
      </c>
      <c r="I60" s="28" t="str">
        <f>IF(AND(E60&gt;1900,YEAR($C$5)-$E60&lt;=$I$10),COUNT($I$55:I59)+1,"")</f>
        <v/>
      </c>
      <c r="J60" s="28" t="str">
        <f>IF(AND(E60&gt;1900,YEAR($C$5)-$E60&gt;$I$10,YEAR($C$5)-$E60&lt;=$J$10),COUNT($J$55:J59)+1,"")</f>
        <v/>
      </c>
      <c r="K60" s="28" t="str">
        <f>IF(AND(E60&gt;1900,YEAR($C$5)-$E60&gt;$J$10,YEAR($C$5)-$E60&lt;=$K$10),COUNT($K$55:K59)+1,"")</f>
        <v/>
      </c>
      <c r="L60" s="28" t="str">
        <f>IF(AND(E60&gt;1900,YEAR($C$5)-$E60&gt;$K$10,YEAR($C$5)-$E60&lt;=$L$10),COUNT($L$55:L59)+1,"")</f>
        <v/>
      </c>
      <c r="M60" s="28">
        <f>IF(AND(E60&gt;1900,YEAR($C$5)-$E60&gt;$L$10,YEAR($C$5)-$E60&lt;=$M$10),COUNT($M$55:M59)+1,"")</f>
        <v>1</v>
      </c>
      <c r="N60" s="28" t="str">
        <f>IF(AND(E60&gt;1900,YEAR($C$5)-$E60&gt;=$N$10),COUNT($N$55:N59)+1,"")</f>
        <v/>
      </c>
      <c r="O60" s="30" t="s">
        <v>24</v>
      </c>
      <c r="Q60" s="13" t="s">
        <v>21</v>
      </c>
    </row>
    <row r="61" spans="1:17" x14ac:dyDescent="0.3">
      <c r="A61" s="25" t="s">
        <v>30</v>
      </c>
      <c r="B61" s="26">
        <v>213</v>
      </c>
      <c r="C61" s="31" t="s">
        <v>87</v>
      </c>
      <c r="D61" s="31" t="s">
        <v>88</v>
      </c>
      <c r="E61" s="31">
        <v>1962</v>
      </c>
      <c r="F61" s="25" t="str">
        <f t="shared" si="2"/>
        <v>do 69</v>
      </c>
      <c r="G61" s="27" t="s">
        <v>121</v>
      </c>
      <c r="H61" s="29">
        <v>1.1759259259259259E-2</v>
      </c>
      <c r="I61" s="28" t="str">
        <f>IF(AND(E61&gt;1900,YEAR($C$5)-$E61&lt;=$I$10),COUNT($I$55:I60)+1,"")</f>
        <v/>
      </c>
      <c r="J61" s="28" t="str">
        <f>IF(AND(E61&gt;1900,YEAR($C$5)-$E61&gt;$I$10,YEAR($C$5)-$E61&lt;=$J$10),COUNT($J$55:J60)+1,"")</f>
        <v/>
      </c>
      <c r="K61" s="28" t="str">
        <f>IF(AND(E61&gt;1900,YEAR($C$5)-$E61&gt;$J$10,YEAR($C$5)-$E61&lt;=$K$10),COUNT($K$55:K60)+1,"")</f>
        <v/>
      </c>
      <c r="L61" s="28" t="str">
        <f>IF(AND(E61&gt;1900,YEAR($C$5)-$E61&gt;$K$10,YEAR($C$5)-$E61&lt;=$L$10),COUNT($L$55:L60)+1,"")</f>
        <v/>
      </c>
      <c r="M61" s="28">
        <f>IF(AND(E61&gt;1900,YEAR($C$5)-$E61&gt;$L$10,YEAR($C$5)-$E61&lt;=$M$10),COUNT($M$55:M60)+1,"")</f>
        <v>2</v>
      </c>
      <c r="N61" s="28" t="str">
        <f>IF(AND(E61&gt;1900,YEAR($C$5)-$E61&gt;=$N$10),COUNT($N$55:N60)+1,"")</f>
        <v/>
      </c>
      <c r="O61" s="30" t="s">
        <v>24</v>
      </c>
    </row>
    <row r="62" spans="1:17" x14ac:dyDescent="0.3">
      <c r="A62" s="25" t="s">
        <v>31</v>
      </c>
      <c r="B62" s="26">
        <v>10</v>
      </c>
      <c r="C62" s="31" t="s">
        <v>124</v>
      </c>
      <c r="D62" s="31" t="s">
        <v>125</v>
      </c>
      <c r="E62" s="31">
        <v>1997</v>
      </c>
      <c r="F62" s="25" t="str">
        <f t="shared" si="2"/>
        <v>do 29</v>
      </c>
      <c r="G62" s="27" t="s">
        <v>126</v>
      </c>
      <c r="H62" s="29">
        <v>1.2118055555555556E-2</v>
      </c>
      <c r="I62" s="28">
        <f>IF(AND(E62&gt;1900,YEAR($C$5)-$E62&lt;=$I$10),COUNT($I$55:I61)+1,"")</f>
        <v>3</v>
      </c>
      <c r="J62" s="28" t="str">
        <f>IF(AND(E62&gt;1900,YEAR($C$5)-$E62&gt;$I$10,YEAR($C$5)-$E62&lt;=$J$10),COUNT($J$55:J61)+1,"")</f>
        <v/>
      </c>
      <c r="K62" s="28" t="str">
        <f>IF(AND(E62&gt;1900,YEAR($C$5)-$E62&gt;$J$10,YEAR($C$5)-$E62&lt;=$K$10),COUNT($K$55:K61)+1,"")</f>
        <v/>
      </c>
      <c r="L62" s="28" t="str">
        <f>IF(AND(E62&gt;1900,YEAR($C$5)-$E62&gt;$K$10,YEAR($C$5)-$E62&lt;=$L$10),COUNT($L$55:L61)+1,"")</f>
        <v/>
      </c>
      <c r="M62" s="28" t="str">
        <f>IF(AND(E62&gt;1900,YEAR($C$5)-$E62&gt;$L$10,YEAR($C$5)-$E62&lt;=$M$10),COUNT($M$55:M61)+1,"")</f>
        <v/>
      </c>
      <c r="N62" s="28" t="str">
        <f>IF(AND(E62&gt;1900,YEAR($C$5)-$E62&gt;=$N$10),COUNT($N$55:N61)+1,"")</f>
        <v/>
      </c>
      <c r="O62" s="30" t="s">
        <v>24</v>
      </c>
    </row>
    <row r="63" spans="1:17" x14ac:dyDescent="0.3">
      <c r="A63" s="25" t="s">
        <v>32</v>
      </c>
      <c r="B63" s="26">
        <v>229</v>
      </c>
      <c r="C63" s="31" t="s">
        <v>93</v>
      </c>
      <c r="D63" s="31" t="s">
        <v>94</v>
      </c>
      <c r="E63" s="31">
        <v>1957</v>
      </c>
      <c r="F63" s="25" t="str">
        <f t="shared" si="2"/>
        <v>do 69</v>
      </c>
      <c r="G63" s="27" t="s">
        <v>121</v>
      </c>
      <c r="H63" s="29">
        <v>1.2291666666666666E-2</v>
      </c>
      <c r="I63" s="28" t="str">
        <f>IF(AND(E63&gt;1900,YEAR($C$5)-$E63&lt;=$I$10),COUNT($I$55:I62)+1,"")</f>
        <v/>
      </c>
      <c r="J63" s="28" t="str">
        <f>IF(AND(E63&gt;1900,YEAR($C$5)-$E63&gt;$I$10,YEAR($C$5)-$E63&lt;=$J$10),COUNT($J$55:J62)+1,"")</f>
        <v/>
      </c>
      <c r="K63" s="28" t="str">
        <f>IF(AND(E63&gt;1900,YEAR($C$5)-$E63&gt;$J$10,YEAR($C$5)-$E63&lt;=$K$10),COUNT($K$55:K62)+1,"")</f>
        <v/>
      </c>
      <c r="L63" s="28" t="str">
        <f>IF(AND(E63&gt;1900,YEAR($C$5)-$E63&gt;$K$10,YEAR($C$5)-$E63&lt;=$L$10),COUNT($L$55:L62)+1,"")</f>
        <v/>
      </c>
      <c r="M63" s="28">
        <f>IF(AND(E63&gt;1900,YEAR($C$5)-$E63&gt;$L$10,YEAR($C$5)-$E63&lt;=$M$10),COUNT($M$55:M62)+1,"")</f>
        <v>3</v>
      </c>
      <c r="N63" s="28" t="str">
        <f>IF(AND(E63&gt;1900,YEAR($C$5)-$E63&gt;=$N$10),COUNT($N$55:N62)+1,"")</f>
        <v/>
      </c>
      <c r="O63" s="30" t="s">
        <v>24</v>
      </c>
    </row>
    <row r="64" spans="1:17" x14ac:dyDescent="0.3">
      <c r="A64" s="25" t="s">
        <v>33</v>
      </c>
      <c r="B64" s="26">
        <v>207</v>
      </c>
      <c r="C64" s="31" t="s">
        <v>153</v>
      </c>
      <c r="D64" s="31" t="s">
        <v>95</v>
      </c>
      <c r="E64" s="31">
        <v>1959</v>
      </c>
      <c r="F64" s="25" t="str">
        <f t="shared" si="2"/>
        <v>do 69</v>
      </c>
      <c r="G64" s="27" t="s">
        <v>121</v>
      </c>
      <c r="H64" s="29">
        <v>1.2881944444444446E-2</v>
      </c>
      <c r="I64" s="28" t="str">
        <f>IF(AND(E64&gt;1900,YEAR($C$5)-$E64&lt;=$I$10),COUNT($I$55:I63)+1,"")</f>
        <v/>
      </c>
      <c r="J64" s="28" t="str">
        <f>IF(AND(E64&gt;1900,YEAR($C$5)-$E64&gt;$I$10,YEAR($C$5)-$E64&lt;=$J$10),COUNT($J$55:J63)+1,"")</f>
        <v/>
      </c>
      <c r="K64" s="28" t="str">
        <f>IF(AND(E64&gt;1900,YEAR($C$5)-$E64&gt;$J$10,YEAR($C$5)-$E64&lt;=$K$10),COUNT($K$55:K63)+1,"")</f>
        <v/>
      </c>
      <c r="L64" s="28" t="str">
        <f>IF(AND(E64&gt;1900,YEAR($C$5)-$E64&gt;$K$10,YEAR($C$5)-$E64&lt;=$L$10),COUNT($L$55:L63)+1,"")</f>
        <v/>
      </c>
      <c r="M64" s="28">
        <f>IF(AND(E64&gt;1900,YEAR($C$5)-$E64&gt;$L$10,YEAR($C$5)-$E64&lt;=$M$10),COUNT($M$55:M63)+1,"")</f>
        <v>4</v>
      </c>
      <c r="N64" s="28" t="str">
        <f>IF(AND(E64&gt;1900,YEAR($C$5)-$E64&gt;=$N$10),COUNT($N$55:N63)+1,"")</f>
        <v/>
      </c>
      <c r="O64" s="30" t="s">
        <v>24</v>
      </c>
    </row>
    <row r="65" spans="1:15" x14ac:dyDescent="0.3">
      <c r="A65" s="25" t="s">
        <v>34</v>
      </c>
      <c r="B65" s="26">
        <v>203</v>
      </c>
      <c r="C65" s="31" t="s">
        <v>157</v>
      </c>
      <c r="D65" s="31" t="s">
        <v>99</v>
      </c>
      <c r="E65" s="31">
        <v>1950</v>
      </c>
      <c r="F65" s="25" t="str">
        <f t="shared" si="2"/>
        <v>70 +</v>
      </c>
      <c r="G65" s="27" t="s">
        <v>121</v>
      </c>
      <c r="H65" s="29">
        <v>1.3761574074074074E-2</v>
      </c>
      <c r="I65" s="28" t="str">
        <f>IF(AND(E65&gt;1900,YEAR($C$5)-$E65&lt;=$I$10),COUNT($I$55:I64)+1,"")</f>
        <v/>
      </c>
      <c r="J65" s="28" t="str">
        <f>IF(AND(E65&gt;1900,YEAR($C$5)-$E65&gt;$I$10,YEAR($C$5)-$E65&lt;=$J$10),COUNT($J$55:J64)+1,"")</f>
        <v/>
      </c>
      <c r="K65" s="28" t="str">
        <f>IF(AND(E65&gt;1900,YEAR($C$5)-$E65&gt;$J$10,YEAR($C$5)-$E65&lt;=$K$10),COUNT($K$55:K64)+1,"")</f>
        <v/>
      </c>
      <c r="L65" s="28" t="str">
        <f>IF(AND(E65&gt;1900,YEAR($C$5)-$E65&gt;$K$10,YEAR($C$5)-$E65&lt;=$L$10),COUNT($L$55:L64)+1,"")</f>
        <v/>
      </c>
      <c r="M65" s="28" t="str">
        <f>IF(AND(E65&gt;1900,YEAR($C$5)-$E65&gt;$L$10,YEAR($C$5)-$E65&lt;=$M$10),COUNT($M$55:M64)+1,"")</f>
        <v/>
      </c>
      <c r="N65" s="28">
        <f>IF(AND(E65&gt;1900,YEAR($C$5)-$E65&gt;=$N$10),COUNT($N$55:N64)+1,"")</f>
        <v>1</v>
      </c>
      <c r="O65" s="30" t="s">
        <v>24</v>
      </c>
    </row>
    <row r="66" spans="1:15" x14ac:dyDescent="0.3">
      <c r="A66" s="25" t="s">
        <v>35</v>
      </c>
      <c r="B66" s="26">
        <v>205</v>
      </c>
      <c r="C66" s="31" t="s">
        <v>163</v>
      </c>
      <c r="D66" s="31" t="s">
        <v>164</v>
      </c>
      <c r="E66" s="31">
        <v>1952</v>
      </c>
      <c r="F66" s="25" t="str">
        <f t="shared" si="2"/>
        <v>70 +</v>
      </c>
      <c r="G66" s="27" t="s">
        <v>121</v>
      </c>
      <c r="H66" s="29">
        <v>1.5300925925925926E-2</v>
      </c>
      <c r="I66" s="28" t="str">
        <f>IF(AND(E66&gt;1900,YEAR($C$5)-$E66&lt;=$I$10),COUNT($I$55:I65)+1,"")</f>
        <v/>
      </c>
      <c r="J66" s="28" t="str">
        <f>IF(AND(E66&gt;1900,YEAR($C$5)-$E66&gt;$I$10,YEAR($C$5)-$E66&lt;=$J$10),COUNT($J$55:J65)+1,"")</f>
        <v/>
      </c>
      <c r="K66" s="28" t="str">
        <f>IF(AND(E66&gt;1900,YEAR($C$5)-$E66&gt;$J$10,YEAR($C$5)-$E66&lt;=$K$10),COUNT($K$55:K65)+1,"")</f>
        <v/>
      </c>
      <c r="L66" s="28" t="str">
        <f>IF(AND(E66&gt;1900,YEAR($C$5)-$E66&gt;$K$10,YEAR($C$5)-$E66&lt;=$L$10),COUNT($L$55:L65)+1,"")</f>
        <v/>
      </c>
      <c r="M66" s="28" t="str">
        <f>IF(AND(E66&gt;1900,YEAR($C$5)-$E66&gt;$L$10,YEAR($C$5)-$E66&lt;=$M$10),COUNT($M$55:M65)+1,"")</f>
        <v/>
      </c>
      <c r="N66" s="28">
        <f>IF(AND(E66&gt;1900,YEAR($C$5)-$E66&gt;=$N$10),COUNT($N$55:N65)+1,"")</f>
        <v>2</v>
      </c>
      <c r="O66" s="30" t="s">
        <v>24</v>
      </c>
    </row>
    <row r="67" spans="1:15" x14ac:dyDescent="0.3">
      <c r="A67" s="25" t="s">
        <v>36</v>
      </c>
      <c r="B67" s="26">
        <v>214</v>
      </c>
      <c r="C67" s="31" t="s">
        <v>127</v>
      </c>
      <c r="D67" s="31" t="s">
        <v>99</v>
      </c>
      <c r="E67" s="31">
        <v>1955</v>
      </c>
      <c r="F67" s="25" t="str">
        <f t="shared" si="2"/>
        <v>do 69</v>
      </c>
      <c r="G67" s="27" t="s">
        <v>121</v>
      </c>
      <c r="H67" s="29">
        <v>2.238425925925926E-2</v>
      </c>
      <c r="I67" s="28" t="str">
        <f>IF(AND(E67&gt;1900,YEAR($C$5)-$E67&lt;=$I$10),COUNT($I$55:I66)+1,"")</f>
        <v/>
      </c>
      <c r="J67" s="28" t="str">
        <f>IF(AND(E67&gt;1900,YEAR($C$5)-$E67&gt;$I$10,YEAR($C$5)-$E67&lt;=$J$10),COUNT($J$55:J66)+1,"")</f>
        <v/>
      </c>
      <c r="K67" s="28" t="str">
        <f>IF(AND(E67&gt;1900,YEAR($C$5)-$E67&gt;$J$10,YEAR($C$5)-$E67&lt;=$K$10),COUNT($K$55:K66)+1,"")</f>
        <v/>
      </c>
      <c r="L67" s="28" t="str">
        <f>IF(AND(E67&gt;1900,YEAR($C$5)-$E67&gt;$K$10,YEAR($C$5)-$E67&lt;=$L$10),COUNT($L$55:L66)+1,"")</f>
        <v/>
      </c>
      <c r="M67" s="28">
        <f>IF(AND(E67&gt;1900,YEAR($C$5)-$E67&gt;$L$10,YEAR($C$5)-$E67&lt;=$M$10),COUNT($M$55:M66)+1,"")</f>
        <v>5</v>
      </c>
      <c r="N67" s="28" t="str">
        <f>IF(AND(E67&gt;1900,YEAR($C$5)-$E67&gt;=$N$10),COUNT($N$55:N66)+1,"")</f>
        <v/>
      </c>
      <c r="O67" s="30" t="s">
        <v>24</v>
      </c>
    </row>
    <row r="68" spans="1:15" x14ac:dyDescent="0.3">
      <c r="A68" s="25" t="s">
        <v>37</v>
      </c>
      <c r="B68" s="26">
        <v>7</v>
      </c>
      <c r="C68" s="31" t="s">
        <v>111</v>
      </c>
      <c r="D68" s="31" t="s">
        <v>112</v>
      </c>
      <c r="E68" s="31">
        <v>2003</v>
      </c>
      <c r="F68" s="25" t="str">
        <f t="shared" si="2"/>
        <v>do 29</v>
      </c>
      <c r="G68" s="27" t="s">
        <v>113</v>
      </c>
      <c r="H68" s="29" t="s">
        <v>110</v>
      </c>
      <c r="I68" s="28">
        <f>IF(AND(E68&gt;1900,YEAR($C$5)-$E68&lt;=$I$10),COUNT($I$55:I67)+1,"")</f>
        <v>4</v>
      </c>
      <c r="J68" s="28" t="str">
        <f>IF(AND(E68&gt;1900,YEAR($C$5)-$E68&gt;$I$10,YEAR($C$5)-$E68&lt;=$J$10),COUNT($J$55:J67)+1,"")</f>
        <v/>
      </c>
      <c r="K68" s="28" t="str">
        <f>IF(AND(E68&gt;1900,YEAR($C$5)-$E68&gt;$J$10,YEAR($C$5)-$E68&lt;=$K$10),COUNT($K$55:K67)+1,"")</f>
        <v/>
      </c>
      <c r="L68" s="28" t="str">
        <f>IF(AND(E68&gt;1900,YEAR($C$5)-$E68&gt;$K$10,YEAR($C$5)-$E68&lt;=$L$10),COUNT($L$55:L67)+1,"")</f>
        <v/>
      </c>
      <c r="M68" s="28" t="str">
        <f>IF(AND(E68&gt;1900,YEAR($C$5)-$E68&gt;$L$10,YEAR($C$5)-$E68&lt;=$M$10),COUNT($M$55:M67)+1,"")</f>
        <v/>
      </c>
      <c r="N68" s="28" t="str">
        <f>IF(AND(E68&gt;1900,YEAR($C$5)-$E68&gt;=$N$10),COUNT($N$55:N67)+1,"")</f>
        <v/>
      </c>
      <c r="O68" s="30" t="s">
        <v>24</v>
      </c>
    </row>
  </sheetData>
  <sheetProtection deleteRows="0"/>
  <mergeCells count="7">
    <mergeCell ref="A8:O8"/>
    <mergeCell ref="A52:O52"/>
    <mergeCell ref="A1:N1"/>
    <mergeCell ref="C5:D5"/>
    <mergeCell ref="I5:N5"/>
    <mergeCell ref="A6:G6"/>
    <mergeCell ref="A3:O3"/>
  </mergeCells>
  <phoneticPr fontId="13" type="noConversion"/>
  <dataValidations count="2">
    <dataValidation type="date" allowBlank="1" showInputMessage="1" showErrorMessage="1" error="Vždy zadejte datum ve formátu: den.měsíc.rok_x000a_Např: 3.4.2023" sqref="C5:D5" xr:uid="{00000000-0002-0000-0000-000000000000}">
      <formula1>44927</formula1>
      <formula2>72686</formula2>
    </dataValidation>
    <dataValidation type="whole" allowBlank="1" showErrorMessage="1" errorTitle="Rok narození" error="Zadejte správný rok narození" promptTitle="Rok narození" prompt="Zadejte rok narození" sqref="E56:E68 E12:E50" xr:uid="{00000000-0002-0000-0000-000001000000}">
      <formula1>1900</formula1>
      <formula2>2100</formula2>
    </dataValidation>
  </dataValidations>
  <printOptions horizontalCentered="1" verticalCentered="1"/>
  <pageMargins left="0.15748031496062992" right="0.15748031496062992" top="0.31496062992125984" bottom="0.15748031496062992" header="0.27559055118110237" footer="0.15748031496062992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HL2024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Radek Kuriš</dc:creator>
  <cp:lastModifiedBy>Radorun</cp:lastModifiedBy>
  <cp:lastPrinted>2024-03-08T09:51:28Z</cp:lastPrinted>
  <dcterms:created xsi:type="dcterms:W3CDTF">2024-03-07T10:18:28Z</dcterms:created>
  <dcterms:modified xsi:type="dcterms:W3CDTF">2024-03-22T15:19:22Z</dcterms:modified>
</cp:coreProperties>
</file>