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adek Kuriš\Desktop\Sabzo\výsledky 2024\"/>
    </mc:Choice>
  </mc:AlternateContent>
  <bookViews>
    <workbookView xWindow="0" yWindow="0" windowWidth="24000" windowHeight="9135"/>
  </bookViews>
  <sheets>
    <sheet name="výsledky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2" l="1"/>
  <c r="L39" i="2"/>
  <c r="K39" i="2"/>
  <c r="J39" i="2"/>
  <c r="I39" i="2"/>
  <c r="F39" i="2"/>
  <c r="N60" i="2"/>
  <c r="K60" i="2"/>
  <c r="I60" i="2"/>
  <c r="F51" i="2"/>
  <c r="K59" i="2"/>
  <c r="J59" i="2"/>
  <c r="I59" i="2"/>
  <c r="F57" i="2"/>
  <c r="L58" i="2"/>
  <c r="K58" i="2"/>
  <c r="J58" i="2"/>
  <c r="F45" i="2"/>
  <c r="N57" i="2"/>
  <c r="L57" i="2"/>
  <c r="K57" i="2"/>
  <c r="J57" i="2"/>
  <c r="I57" i="2"/>
  <c r="F58" i="2"/>
  <c r="K56" i="2"/>
  <c r="J56" i="2"/>
  <c r="I56" i="2"/>
  <c r="F52" i="2"/>
  <c r="M55" i="2"/>
  <c r="L55" i="2"/>
  <c r="K55" i="2"/>
  <c r="J55" i="2"/>
  <c r="F50" i="2"/>
  <c r="L54" i="2"/>
  <c r="K54" i="2"/>
  <c r="J54" i="2"/>
  <c r="F46" i="2"/>
  <c r="N53" i="2"/>
  <c r="K53" i="2"/>
  <c r="J53" i="2"/>
  <c r="I53" i="2"/>
  <c r="F60" i="2"/>
  <c r="N52" i="2"/>
  <c r="K52" i="2"/>
  <c r="I52" i="2"/>
  <c r="F48" i="2"/>
  <c r="N51" i="2"/>
  <c r="K51" i="2"/>
  <c r="I51" i="2"/>
  <c r="F49" i="2"/>
  <c r="M50" i="2"/>
  <c r="L50" i="2"/>
  <c r="K50" i="2"/>
  <c r="F59" i="2"/>
  <c r="N49" i="2"/>
  <c r="L49" i="2"/>
  <c r="K49" i="2"/>
  <c r="J49" i="2"/>
  <c r="F54" i="2"/>
  <c r="N48" i="2"/>
  <c r="L48" i="2"/>
  <c r="K48" i="2"/>
  <c r="I48" i="2"/>
  <c r="F53" i="2"/>
  <c r="M47" i="2"/>
  <c r="K47" i="2"/>
  <c r="J47" i="2"/>
  <c r="I47" i="2"/>
  <c r="F56" i="2"/>
  <c r="M46" i="2"/>
  <c r="L46" i="2"/>
  <c r="K46" i="2"/>
  <c r="J46" i="2"/>
  <c r="F55" i="2"/>
  <c r="N45" i="2"/>
  <c r="M45" i="2"/>
  <c r="L45" i="2"/>
  <c r="K45" i="2"/>
  <c r="J45" i="2"/>
  <c r="I45" i="2"/>
  <c r="I46" i="2" s="1"/>
  <c r="F47" i="2"/>
  <c r="N43" i="2"/>
  <c r="M43" i="2"/>
  <c r="L43" i="2"/>
  <c r="K43" i="2"/>
  <c r="J43" i="2"/>
  <c r="I43" i="2"/>
  <c r="N38" i="2"/>
  <c r="L38" i="2"/>
  <c r="K38" i="2"/>
  <c r="I38" i="2"/>
  <c r="F12" i="2"/>
  <c r="N37" i="2"/>
  <c r="M37" i="2"/>
  <c r="L37" i="2"/>
  <c r="I37" i="2"/>
  <c r="F17" i="2"/>
  <c r="N36" i="2"/>
  <c r="M36" i="2"/>
  <c r="J36" i="2"/>
  <c r="I36" i="2"/>
  <c r="F13" i="2"/>
  <c r="N35" i="2"/>
  <c r="L35" i="2"/>
  <c r="J35" i="2"/>
  <c r="I35" i="2"/>
  <c r="F32" i="2"/>
  <c r="L34" i="2"/>
  <c r="K34" i="2"/>
  <c r="J34" i="2"/>
  <c r="I34" i="2"/>
  <c r="F22" i="2"/>
  <c r="L33" i="2"/>
  <c r="K33" i="2"/>
  <c r="J33" i="2"/>
  <c r="I33" i="2"/>
  <c r="F29" i="2"/>
  <c r="N32" i="2"/>
  <c r="M32" i="2"/>
  <c r="L32" i="2"/>
  <c r="J32" i="2"/>
  <c r="I32" i="2"/>
  <c r="F14" i="2"/>
  <c r="N31" i="2"/>
  <c r="L31" i="2"/>
  <c r="K31" i="2"/>
  <c r="J31" i="2"/>
  <c r="I31" i="2"/>
  <c r="F23" i="2"/>
  <c r="L30" i="2"/>
  <c r="K30" i="2"/>
  <c r="J30" i="2"/>
  <c r="I30" i="2"/>
  <c r="F26" i="2"/>
  <c r="N29" i="2"/>
  <c r="L29" i="2"/>
  <c r="J29" i="2"/>
  <c r="I29" i="2"/>
  <c r="F15" i="2"/>
  <c r="M28" i="2"/>
  <c r="L28" i="2"/>
  <c r="K28" i="2"/>
  <c r="I28" i="2"/>
  <c r="F18" i="2"/>
  <c r="N27" i="2"/>
  <c r="M27" i="2"/>
  <c r="L27" i="2"/>
  <c r="I27" i="2"/>
  <c r="F10" i="2"/>
  <c r="N26" i="2"/>
  <c r="L26" i="2"/>
  <c r="K26" i="2"/>
  <c r="J26" i="2"/>
  <c r="I26" i="2"/>
  <c r="F35" i="2"/>
  <c r="N25" i="2"/>
  <c r="L25" i="2"/>
  <c r="K25" i="2"/>
  <c r="J25" i="2"/>
  <c r="I25" i="2"/>
  <c r="F25" i="2"/>
  <c r="N24" i="2"/>
  <c r="M24" i="2"/>
  <c r="K24" i="2"/>
  <c r="I24" i="2"/>
  <c r="F27" i="2"/>
  <c r="N23" i="2"/>
  <c r="L23" i="2"/>
  <c r="J23" i="2"/>
  <c r="I23" i="2"/>
  <c r="F16" i="2"/>
  <c r="N22" i="2"/>
  <c r="K22" i="2"/>
  <c r="J22" i="2"/>
  <c r="I22" i="2"/>
  <c r="F20" i="2"/>
  <c r="N21" i="2"/>
  <c r="M21" i="2"/>
  <c r="L21" i="2"/>
  <c r="J21" i="2"/>
  <c r="I21" i="2"/>
  <c r="F21" i="2"/>
  <c r="N20" i="2"/>
  <c r="M20" i="2"/>
  <c r="J20" i="2"/>
  <c r="I20" i="2"/>
  <c r="F11" i="2"/>
  <c r="N19" i="2"/>
  <c r="M19" i="2"/>
  <c r="J19" i="2"/>
  <c r="I19" i="2"/>
  <c r="F36" i="2"/>
  <c r="N18" i="2"/>
  <c r="M18" i="2"/>
  <c r="L18" i="2"/>
  <c r="I18" i="2"/>
  <c r="F19" i="2"/>
  <c r="M17" i="2"/>
  <c r="L17" i="2"/>
  <c r="J17" i="2"/>
  <c r="I17" i="2"/>
  <c r="F34" i="2"/>
  <c r="N16" i="2"/>
  <c r="M16" i="2"/>
  <c r="L16" i="2"/>
  <c r="I16" i="2"/>
  <c r="F37" i="2"/>
  <c r="M15" i="2"/>
  <c r="L15" i="2"/>
  <c r="J15" i="2"/>
  <c r="I15" i="2"/>
  <c r="F33" i="2"/>
  <c r="M14" i="2"/>
  <c r="L14" i="2"/>
  <c r="J14" i="2"/>
  <c r="I14" i="2"/>
  <c r="F30" i="2"/>
  <c r="M13" i="2"/>
  <c r="L13" i="2"/>
  <c r="J13" i="2"/>
  <c r="I13" i="2"/>
  <c r="F28" i="2"/>
  <c r="N12" i="2"/>
  <c r="M12" i="2"/>
  <c r="K12" i="2"/>
  <c r="I12" i="2"/>
  <c r="F24" i="2"/>
  <c r="N11" i="2"/>
  <c r="L11" i="2"/>
  <c r="J11" i="2"/>
  <c r="I11" i="2"/>
  <c r="F38" i="2"/>
  <c r="N10" i="2"/>
  <c r="M10" i="2"/>
  <c r="M11" i="2" s="1"/>
  <c r="L10" i="2"/>
  <c r="K10" i="2"/>
  <c r="J10" i="2"/>
  <c r="I10" i="2"/>
  <c r="F31" i="2"/>
  <c r="J51" i="2" l="1"/>
  <c r="J12" i="2"/>
  <c r="L47" i="2"/>
  <c r="I49" i="2"/>
  <c r="I50" i="2" s="1"/>
  <c r="J48" i="2"/>
  <c r="J50" i="2" s="1"/>
  <c r="M22" i="2"/>
  <c r="K11" i="2"/>
  <c r="L53" i="2"/>
  <c r="M48" i="2"/>
  <c r="L12" i="2"/>
  <c r="L19" i="2" s="1"/>
  <c r="L22" i="2" s="1"/>
  <c r="K18" i="2"/>
  <c r="N46" i="2"/>
  <c r="M49" i="2"/>
  <c r="L56" i="2"/>
  <c r="J52" i="2"/>
  <c r="J60" i="2" s="1"/>
  <c r="J16" i="2"/>
  <c r="I54" i="2"/>
  <c r="L51" i="2" l="1"/>
  <c r="L60" i="2" s="1"/>
  <c r="L52" i="2"/>
  <c r="J18" i="2"/>
  <c r="L59" i="2"/>
  <c r="M23" i="2"/>
  <c r="M25" i="2" s="1"/>
  <c r="M26" i="2" s="1"/>
  <c r="K13" i="2"/>
  <c r="L20" i="2"/>
  <c r="L24" i="2" s="1"/>
  <c r="L36" i="2" s="1"/>
  <c r="N13" i="2"/>
  <c r="K20" i="2"/>
  <c r="I55" i="2"/>
  <c r="I58" i="2" s="1"/>
  <c r="N47" i="2"/>
  <c r="N50" i="2" s="1"/>
  <c r="J24" i="2"/>
  <c r="J27" i="2" s="1"/>
  <c r="N14" i="2"/>
  <c r="N15" i="2" s="1"/>
  <c r="M51" i="2"/>
  <c r="M30" i="2"/>
  <c r="J28" i="2"/>
  <c r="N54" i="2" l="1"/>
  <c r="M52" i="2"/>
  <c r="M53" i="2" s="1"/>
  <c r="M56" i="2" s="1"/>
  <c r="J37" i="2"/>
  <c r="K14" i="2"/>
  <c r="K15" i="2" s="1"/>
  <c r="M29" i="2"/>
  <c r="M31" i="2" s="1"/>
  <c r="M33" i="2" s="1"/>
  <c r="M34" i="2" s="1"/>
  <c r="M35" i="2" s="1"/>
  <c r="J38" i="2"/>
  <c r="K23" i="2"/>
  <c r="K27" i="2" s="1"/>
  <c r="K29" i="2" s="1"/>
  <c r="N17" i="2"/>
  <c r="N55" i="2" l="1"/>
  <c r="N58" i="2" s="1"/>
  <c r="N59" i="2"/>
  <c r="N56" i="2"/>
  <c r="M54" i="2"/>
  <c r="M57" i="2" s="1"/>
  <c r="M38" i="2"/>
  <c r="K16" i="2"/>
  <c r="K17" i="2" s="1"/>
  <c r="N28" i="2"/>
  <c r="N30" i="2" s="1"/>
  <c r="M59" i="2" l="1"/>
  <c r="M58" i="2"/>
  <c r="K19" i="2"/>
  <c r="K21" i="2" s="1"/>
  <c r="K32" i="2" s="1"/>
  <c r="M60" i="2"/>
  <c r="N33" i="2"/>
  <c r="K35" i="2"/>
  <c r="K36" i="2" s="1"/>
  <c r="K37" i="2" s="1"/>
  <c r="N34" i="2" l="1"/>
</calcChain>
</file>

<file path=xl/sharedStrings.xml><?xml version="1.0" encoding="utf-8"?>
<sst xmlns="http://schemas.openxmlformats.org/spreadsheetml/2006/main" count="227" uniqueCount="121">
  <si>
    <t>Start.</t>
  </si>
  <si>
    <t>Příjmení</t>
  </si>
  <si>
    <t>Jméno</t>
  </si>
  <si>
    <t>Rok</t>
  </si>
  <si>
    <t>Oddíl</t>
  </si>
  <si>
    <t>číslo</t>
  </si>
  <si>
    <t>Veljačiková</t>
  </si>
  <si>
    <t>Hana</t>
  </si>
  <si>
    <t>Praha 6</t>
  </si>
  <si>
    <t>Matoušková</t>
  </si>
  <si>
    <t>Michaela</t>
  </si>
  <si>
    <t>Euro Bike</t>
  </si>
  <si>
    <t>Šugová</t>
  </si>
  <si>
    <t>Naděžda</t>
  </si>
  <si>
    <t>SABZO</t>
  </si>
  <si>
    <t>Markéta</t>
  </si>
  <si>
    <t>Kosaková</t>
  </si>
  <si>
    <t>Borovičková</t>
  </si>
  <si>
    <t>Lenka</t>
  </si>
  <si>
    <t>Petrová</t>
  </si>
  <si>
    <t>Martina</t>
  </si>
  <si>
    <t>Praha 8</t>
  </si>
  <si>
    <t>Šimerová</t>
  </si>
  <si>
    <t>Alice</t>
  </si>
  <si>
    <t>Pucholtová</t>
  </si>
  <si>
    <t>Zdeňka</t>
  </si>
  <si>
    <t>Dolejšová</t>
  </si>
  <si>
    <t>Jitka</t>
  </si>
  <si>
    <t>Truhlářová</t>
  </si>
  <si>
    <t>Elena</t>
  </si>
  <si>
    <t>Sokol Kobylisy</t>
  </si>
  <si>
    <t>Čadová</t>
  </si>
  <si>
    <t>Eva</t>
  </si>
  <si>
    <t>Praha 4</t>
  </si>
  <si>
    <t>Setínková</t>
  </si>
  <si>
    <t>Zuzana</t>
  </si>
  <si>
    <t>Chlupatá</t>
  </si>
  <si>
    <t>Jana</t>
  </si>
  <si>
    <t>Norková</t>
  </si>
  <si>
    <t>Zdena</t>
  </si>
  <si>
    <t>Ročňáková</t>
  </si>
  <si>
    <t>Valášek</t>
  </si>
  <si>
    <t>Jan</t>
  </si>
  <si>
    <t>Spartak Praha 4</t>
  </si>
  <si>
    <t>Fajta</t>
  </si>
  <si>
    <t>Viktor</t>
  </si>
  <si>
    <t>D5</t>
  </si>
  <si>
    <t>Hanousek</t>
  </si>
  <si>
    <t>Jakub</t>
  </si>
  <si>
    <t>Procházka</t>
  </si>
  <si>
    <t>Jiří ml.</t>
  </si>
  <si>
    <t>Kužel</t>
  </si>
  <si>
    <t>Lukáš</t>
  </si>
  <si>
    <t>Michal</t>
  </si>
  <si>
    <t>Skalák</t>
  </si>
  <si>
    <t>Martin</t>
  </si>
  <si>
    <t>Klub Bessie</t>
  </si>
  <si>
    <t>Půlkrábek</t>
  </si>
  <si>
    <t>AC Obora Hvězda</t>
  </si>
  <si>
    <t>Hromádka</t>
  </si>
  <si>
    <t>Ondřej</t>
  </si>
  <si>
    <t>Zyma</t>
  </si>
  <si>
    <t>Miroslav</t>
  </si>
  <si>
    <t>Urban</t>
  </si>
  <si>
    <t>Rabiňák</t>
  </si>
  <si>
    <t>Hejkrlík</t>
  </si>
  <si>
    <t>Filip</t>
  </si>
  <si>
    <t>Čermák</t>
  </si>
  <si>
    <t>Robin</t>
  </si>
  <si>
    <t>Šiman</t>
  </si>
  <si>
    <t>Eduard</t>
  </si>
  <si>
    <t>Matějovský</t>
  </si>
  <si>
    <t>Pavel</t>
  </si>
  <si>
    <t>Březina</t>
  </si>
  <si>
    <t>Tomáš</t>
  </si>
  <si>
    <t>Bláha</t>
  </si>
  <si>
    <t>Milan</t>
  </si>
  <si>
    <t>Praha 5</t>
  </si>
  <si>
    <t>Zbytovský</t>
  </si>
  <si>
    <t>Jiří</t>
  </si>
  <si>
    <t>Bon Bon</t>
  </si>
  <si>
    <t>Schovánek</t>
  </si>
  <si>
    <t>Krčský les B</t>
  </si>
  <si>
    <t>Matoušek</t>
  </si>
  <si>
    <t>Vinš</t>
  </si>
  <si>
    <t>Čižinský</t>
  </si>
  <si>
    <t>Jaromír</t>
  </si>
  <si>
    <t>Ledvina</t>
  </si>
  <si>
    <t>Dolejš</t>
  </si>
  <si>
    <t>Radomír</t>
  </si>
  <si>
    <t>Novák</t>
  </si>
  <si>
    <t>Nový</t>
  </si>
  <si>
    <t>Břetislav</t>
  </si>
  <si>
    <t>Paukert</t>
  </si>
  <si>
    <t>Pucholt</t>
  </si>
  <si>
    <t>Janeček</t>
  </si>
  <si>
    <t>Jaroslav</t>
  </si>
  <si>
    <t>Běh oborou Hvězda</t>
  </si>
  <si>
    <t>(memoriál Vladimíra Fiřta)</t>
  </si>
  <si>
    <t>VÝSLEDKOVÁ LISTINA</t>
  </si>
  <si>
    <t>Datum:</t>
  </si>
  <si>
    <t>Ročník:</t>
  </si>
  <si>
    <t>M 6,6 km, Ž 3,3 km</t>
  </si>
  <si>
    <t>MUŽI</t>
  </si>
  <si>
    <t>Poř.</t>
  </si>
  <si>
    <t>narození</t>
  </si>
  <si>
    <t>Kat.</t>
  </si>
  <si>
    <t>čas</t>
  </si>
  <si>
    <t>A</t>
  </si>
  <si>
    <t>B</t>
  </si>
  <si>
    <t>C</t>
  </si>
  <si>
    <t>D</t>
  </si>
  <si>
    <t>E</t>
  </si>
  <si>
    <t>F</t>
  </si>
  <si>
    <t>Pohlaví</t>
  </si>
  <si>
    <t>M</t>
  </si>
  <si>
    <t>ŽENY</t>
  </si>
  <si>
    <t>Ž</t>
  </si>
  <si>
    <t xml:space="preserve"> </t>
  </si>
  <si>
    <t>Miloslava</t>
  </si>
  <si>
    <t>1 kolo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</si>
</sst>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[$-405]d&quot;.&quot;m&quot;.&quot;yy"/>
    <numFmt numFmtId="165" formatCode="d&quot;. &quot;mmmm&quot; &quot;yyyy;@"/>
    <numFmt numFmtId="166" formatCode="hh&quot;:&quot;mm&quot;:&quot;ss"/>
    <numFmt numFmtId="167" formatCode="#,##0&quot; m&quot;"/>
    <numFmt numFmtId="168" formatCode="&quot;do &quot;0"/>
    <numFmt numFmtId="169" formatCode="0&quot; +&quot;"/>
    <numFmt numFmtId="170" formatCode="[$-405]0"/>
    <numFmt numFmtId="171" formatCode="[$-405]General"/>
    <numFmt numFmtId="172" formatCode="#,##0.00&quot; &quot;[$Kč-405];[Red]&quot;-&quot;#,##0.00&quot; &quot;[$Kč-405]"/>
  </numFmts>
  <fonts count="14" x14ac:knownFonts="1">
    <font>
      <sz val="11"/>
      <color theme="1"/>
      <name val="Arial"/>
      <family val="2"/>
      <charset val="238"/>
    </font>
    <font>
      <sz val="10"/>
      <color theme="1"/>
      <name val="Arial CE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20"/>
      <color theme="1"/>
      <name val="Calibri"/>
      <family val="2"/>
      <charset val="238"/>
    </font>
    <font>
      <sz val="15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6">
    <xf numFmtId="0" fontId="0" fillId="0" borderId="0"/>
    <xf numFmtId="171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72" fontId="3" fillId="0" borderId="0"/>
  </cellStyleXfs>
  <cellXfs count="30">
    <xf numFmtId="0" fontId="0" fillId="0" borderId="0" xfId="0"/>
    <xf numFmtId="171" fontId="6" fillId="0" borderId="0" xfId="1" applyFont="1" applyAlignment="1">
      <alignment horizontal="center" vertical="center"/>
    </xf>
    <xf numFmtId="171" fontId="7" fillId="0" borderId="0" xfId="1" applyFont="1"/>
    <xf numFmtId="170" fontId="7" fillId="0" borderId="0" xfId="1" applyNumberFormat="1" applyFont="1"/>
    <xf numFmtId="164" fontId="9" fillId="0" borderId="0" xfId="1" applyNumberFormat="1" applyFont="1" applyAlignment="1">
      <alignment horizontal="left" vertical="center"/>
    </xf>
    <xf numFmtId="171" fontId="9" fillId="0" borderId="0" xfId="1" applyFont="1" applyAlignment="1">
      <alignment vertical="center"/>
    </xf>
    <xf numFmtId="171" fontId="9" fillId="0" borderId="0" xfId="1" applyFont="1" applyAlignment="1" applyProtection="1">
      <alignment horizontal="left" vertical="center"/>
      <protection locked="0"/>
    </xf>
    <xf numFmtId="171" fontId="10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170" fontId="11" fillId="0" borderId="0" xfId="1" applyNumberFormat="1" applyFont="1"/>
    <xf numFmtId="171" fontId="11" fillId="3" borderId="2" xfId="1" applyFont="1" applyFill="1" applyBorder="1" applyAlignment="1">
      <alignment vertical="center"/>
    </xf>
    <xf numFmtId="171" fontId="11" fillId="3" borderId="2" xfId="1" applyFont="1" applyFill="1" applyBorder="1" applyAlignment="1">
      <alignment horizontal="center" vertical="center" wrapText="1"/>
    </xf>
    <xf numFmtId="171" fontId="11" fillId="3" borderId="2" xfId="1" applyFont="1" applyFill="1" applyBorder="1" applyAlignment="1">
      <alignment horizontal="center" vertical="center"/>
    </xf>
    <xf numFmtId="168" fontId="7" fillId="3" borderId="1" xfId="1" applyNumberFormat="1" applyFont="1" applyFill="1" applyBorder="1" applyAlignment="1">
      <alignment horizontal="center" vertical="center"/>
    </xf>
    <xf numFmtId="169" fontId="7" fillId="3" borderId="1" xfId="1" applyNumberFormat="1" applyFont="1" applyFill="1" applyBorder="1" applyAlignment="1">
      <alignment horizontal="center" vertical="center"/>
    </xf>
    <xf numFmtId="171" fontId="11" fillId="3" borderId="3" xfId="1" applyFont="1" applyFill="1" applyBorder="1" applyAlignment="1">
      <alignment horizontal="center" vertical="center"/>
    </xf>
    <xf numFmtId="171" fontId="11" fillId="3" borderId="3" xfId="1" applyFont="1" applyFill="1" applyBorder="1" applyAlignment="1">
      <alignment horizontal="center" vertical="center" wrapText="1"/>
    </xf>
    <xf numFmtId="171" fontId="11" fillId="3" borderId="1" xfId="1" applyFont="1" applyFill="1" applyBorder="1" applyAlignment="1">
      <alignment horizontal="center" vertical="center"/>
    </xf>
    <xf numFmtId="171" fontId="11" fillId="0" borderId="1" xfId="1" applyFont="1" applyBorder="1" applyAlignment="1">
      <alignment horizontal="center" vertical="center"/>
    </xf>
    <xf numFmtId="171" fontId="11" fillId="0" borderId="1" xfId="1" applyFont="1" applyBorder="1" applyAlignment="1" applyProtection="1">
      <alignment horizontal="center" vertical="center"/>
      <protection locked="0"/>
    </xf>
    <xf numFmtId="171" fontId="11" fillId="0" borderId="1" xfId="1" applyFont="1" applyBorder="1" applyAlignment="1" applyProtection="1">
      <alignment vertical="center"/>
      <protection locked="0"/>
    </xf>
    <xf numFmtId="166" fontId="13" fillId="4" borderId="1" xfId="1" applyNumberFormat="1" applyFont="1" applyFill="1" applyBorder="1" applyAlignment="1" applyProtection="1">
      <alignment horizontal="center" vertical="center"/>
    </xf>
    <xf numFmtId="171" fontId="11" fillId="0" borderId="1" xfId="1" applyFont="1" applyBorder="1" applyAlignment="1">
      <alignment horizontal="center"/>
    </xf>
    <xf numFmtId="170" fontId="11" fillId="0" borderId="1" xfId="1" applyNumberFormat="1" applyFont="1" applyBorder="1" applyAlignment="1">
      <alignment horizontal="center" vertical="center"/>
    </xf>
    <xf numFmtId="171" fontId="12" fillId="2" borderId="0" xfId="1" applyFont="1" applyFill="1" applyBorder="1" applyAlignment="1">
      <alignment horizontal="center" vertical="center"/>
    </xf>
    <xf numFmtId="171" fontId="4" fillId="0" borderId="0" xfId="1" applyFont="1" applyFill="1" applyBorder="1" applyAlignment="1" applyProtection="1">
      <alignment horizontal="center" vertical="center"/>
      <protection locked="0"/>
    </xf>
    <xf numFmtId="171" fontId="5" fillId="0" borderId="0" xfId="1" applyFont="1" applyFill="1" applyBorder="1" applyAlignment="1" applyProtection="1">
      <alignment horizontal="center" vertical="center"/>
      <protection locked="0"/>
    </xf>
    <xf numFmtId="171" fontId="8" fillId="2" borderId="0" xfId="1" applyFont="1" applyFill="1" applyBorder="1" applyAlignment="1">
      <alignment horizontal="center" vertical="center"/>
    </xf>
    <xf numFmtId="165" fontId="9" fillId="0" borderId="0" xfId="1" applyNumberFormat="1" applyFont="1" applyFill="1" applyBorder="1" applyAlignment="1" applyProtection="1">
      <alignment horizontal="left" vertical="center"/>
      <protection locked="0"/>
    </xf>
    <xf numFmtId="167" fontId="9" fillId="0" borderId="0" xfId="1" applyNumberFormat="1" applyFont="1" applyFill="1" applyBorder="1" applyAlignment="1" applyProtection="1">
      <alignment horizontal="left" vertical="center"/>
      <protection locked="0"/>
    </xf>
  </cellXfs>
  <cellStyles count="6">
    <cellStyle name="Excel Built-in Normal" xfId="1"/>
    <cellStyle name="Heading" xfId="2"/>
    <cellStyle name="Heading1" xfId="3"/>
    <cellStyle name="Normální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abSelected="1" workbookViewId="0">
      <selection activeCell="A5" sqref="A5"/>
    </sheetView>
  </sheetViews>
  <sheetFormatPr defaultRowHeight="14.25" x14ac:dyDescent="0.2"/>
  <cols>
    <col min="1" max="1" width="5.125" customWidth="1"/>
    <col min="2" max="2" width="5" customWidth="1"/>
    <col min="3" max="3" width="10.375" customWidth="1"/>
    <col min="4" max="4" width="8.25" customWidth="1"/>
    <col min="5" max="5" width="7.625" customWidth="1"/>
    <col min="6" max="6" width="5.5" customWidth="1"/>
    <col min="7" max="7" width="13.75" customWidth="1"/>
    <col min="8" max="8" width="8" customWidth="1"/>
    <col min="9" max="13" width="4.875" customWidth="1"/>
    <col min="14" max="14" width="3.875" customWidth="1"/>
    <col min="15" max="15" width="6.75" customWidth="1"/>
  </cols>
  <sheetData>
    <row r="1" spans="1:15" ht="26.25" x14ac:dyDescent="0.2">
      <c r="A1" s="25" t="s">
        <v>97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8.600000000000001" customHeight="1" x14ac:dyDescent="0.2">
      <c r="A2" s="26" t="s">
        <v>98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1" x14ac:dyDescent="0.2">
      <c r="A3" s="27" t="s">
        <v>99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x14ac:dyDescent="0.2">
      <c r="A4" s="1"/>
      <c r="B4" s="1"/>
      <c r="C4" s="1"/>
      <c r="D4" s="1"/>
      <c r="E4" s="1"/>
      <c r="F4" s="1"/>
      <c r="G4" s="1"/>
      <c r="H4" s="1"/>
      <c r="I4" s="2"/>
      <c r="J4" s="2"/>
      <c r="K4" s="2"/>
      <c r="L4" s="2"/>
      <c r="M4" s="2"/>
      <c r="N4" s="2"/>
      <c r="O4" s="3"/>
    </row>
    <row r="5" spans="1:15" ht="15.75" x14ac:dyDescent="0.2">
      <c r="A5" s="4" t="s">
        <v>100</v>
      </c>
      <c r="B5" s="5"/>
      <c r="C5" s="28">
        <v>45412</v>
      </c>
      <c r="D5" s="28"/>
      <c r="E5" s="5" t="s">
        <v>101</v>
      </c>
      <c r="F5" s="6">
        <v>46</v>
      </c>
      <c r="G5" s="7"/>
      <c r="H5" s="8"/>
      <c r="I5" s="29" t="s">
        <v>102</v>
      </c>
      <c r="J5" s="29"/>
      <c r="K5" s="29"/>
      <c r="L5" s="29"/>
      <c r="M5" s="29"/>
      <c r="N5" s="29"/>
      <c r="O5" s="9"/>
    </row>
    <row r="6" spans="1:15" ht="18.75" x14ac:dyDescent="0.2">
      <c r="A6" s="24" t="s">
        <v>103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5" x14ac:dyDescent="0.2">
      <c r="A7" s="1"/>
      <c r="B7" s="1"/>
      <c r="C7" s="1"/>
      <c r="D7" s="1"/>
      <c r="E7" s="1"/>
      <c r="F7" s="1"/>
      <c r="G7" s="1"/>
      <c r="H7" s="1"/>
      <c r="I7" s="2"/>
      <c r="J7" s="2"/>
      <c r="K7" s="2"/>
      <c r="L7" s="2"/>
      <c r="M7" s="2"/>
      <c r="N7" s="2"/>
      <c r="O7" s="3"/>
    </row>
    <row r="8" spans="1:15" x14ac:dyDescent="0.2">
      <c r="A8" s="10"/>
      <c r="B8" s="11" t="s">
        <v>0</v>
      </c>
      <c r="C8" s="10"/>
      <c r="D8" s="10"/>
      <c r="E8" s="12" t="s">
        <v>3</v>
      </c>
      <c r="F8" s="10"/>
      <c r="G8" s="10"/>
      <c r="H8" s="10"/>
      <c r="I8" s="13">
        <v>29</v>
      </c>
      <c r="J8" s="13">
        <v>39</v>
      </c>
      <c r="K8" s="13">
        <v>49</v>
      </c>
      <c r="L8" s="13">
        <v>59</v>
      </c>
      <c r="M8" s="13">
        <v>69</v>
      </c>
      <c r="N8" s="14">
        <v>70</v>
      </c>
      <c r="O8" s="10"/>
    </row>
    <row r="9" spans="1:15" x14ac:dyDescent="0.2">
      <c r="A9" s="15" t="s">
        <v>104</v>
      </c>
      <c r="B9" s="16" t="s">
        <v>5</v>
      </c>
      <c r="C9" s="15" t="s">
        <v>1</v>
      </c>
      <c r="D9" s="15" t="s">
        <v>2</v>
      </c>
      <c r="E9" s="15" t="s">
        <v>105</v>
      </c>
      <c r="F9" s="15" t="s">
        <v>106</v>
      </c>
      <c r="G9" s="15" t="s">
        <v>4</v>
      </c>
      <c r="H9" s="15" t="s">
        <v>107</v>
      </c>
      <c r="I9" s="17" t="s">
        <v>108</v>
      </c>
      <c r="J9" s="17" t="s">
        <v>109</v>
      </c>
      <c r="K9" s="17" t="s">
        <v>110</v>
      </c>
      <c r="L9" s="17" t="s">
        <v>111</v>
      </c>
      <c r="M9" s="17" t="s">
        <v>112</v>
      </c>
      <c r="N9" s="17" t="s">
        <v>113</v>
      </c>
      <c r="O9" s="15" t="s">
        <v>114</v>
      </c>
    </row>
    <row r="10" spans="1:15" x14ac:dyDescent="0.2">
      <c r="A10" s="18">
        <v>1</v>
      </c>
      <c r="B10" s="19">
        <v>4</v>
      </c>
      <c r="C10" s="20" t="s">
        <v>51</v>
      </c>
      <c r="D10" s="20" t="s">
        <v>52</v>
      </c>
      <c r="E10" s="19">
        <v>1983</v>
      </c>
      <c r="F10" s="18" t="str">
        <f t="shared" ref="F10:F39" si="0">IF($E10&gt;1900,IF(YEAR($C$5)-$E10&lt;=$J$8,"do "&amp;$J$8,IF(YEAR($C$5)-$E10&lt;=$K$8,"do "&amp;$K$8,IF(YEAR($C$5)-$E10&lt;=$L$8,"do "&amp;$L$8,IF(YEAR($C$5)-$E10&lt;=$M$8,"do "&amp;$M$8,IF(YEAR($C$5)-$E10&lt;=$N$8,"do "&amp;$N$8,$O$8&amp;" +"))))),"")</f>
        <v>do 49</v>
      </c>
      <c r="G10" s="20" t="s">
        <v>21</v>
      </c>
      <c r="H10" s="21">
        <v>1.6689814814814817E-2</v>
      </c>
      <c r="I10" s="22" t="str">
        <f>IF(AND(E10&gt;1900,YEAR($C$5)-$E10&lt;=$I$8),COUNT($I$9:I9)+1,"")</f>
        <v/>
      </c>
      <c r="J10" s="22" t="str">
        <f>IF(AND(E10&gt;1900,YEAR($C$5)-$E10&gt;$I$8,YEAR($C$5)-$E10&lt;=$J$8),COUNT($J$9:J9)+1,"")</f>
        <v/>
      </c>
      <c r="K10" s="22">
        <f>IF(AND(E10&gt;1900,YEAR($C$5)-$E10&gt;$J$8,YEAR($C$5)-$E10&lt;=$K$8),COUNT($K$9:K9)+1,"")</f>
        <v>1</v>
      </c>
      <c r="L10" s="22" t="str">
        <f>IF(AND(E10&gt;1900,YEAR($C$5)-$E10&gt;$K$8,YEAR($C$5)-$E10&lt;=$L$8),COUNT($L$9:L9)+1,"")</f>
        <v/>
      </c>
      <c r="M10" s="22" t="str">
        <f>IF(AND(E10&gt;1900,YEAR($C$5)-$E10&gt;$L$8,YEAR($C$5)-$E10&lt;=$M$8),COUNT($M$9:M9)+1,"")</f>
        <v/>
      </c>
      <c r="N10" s="22" t="str">
        <f>IF(AND(E10&gt;1900,YEAR($C$5)-$E10&gt;=$N$8),COUNT($N$9:N9)+1,"")</f>
        <v/>
      </c>
      <c r="O10" s="23" t="s">
        <v>115</v>
      </c>
    </row>
    <row r="11" spans="1:15" x14ac:dyDescent="0.2">
      <c r="A11" s="18">
        <v>2</v>
      </c>
      <c r="B11" s="19">
        <v>164</v>
      </c>
      <c r="C11" s="20" t="s">
        <v>49</v>
      </c>
      <c r="D11" s="20" t="s">
        <v>53</v>
      </c>
      <c r="E11" s="19">
        <v>1982</v>
      </c>
      <c r="F11" s="18" t="str">
        <f t="shared" si="0"/>
        <v>do 49</v>
      </c>
      <c r="G11" s="20" t="s">
        <v>14</v>
      </c>
      <c r="H11" s="21">
        <v>1.7303240740740741E-2</v>
      </c>
      <c r="I11" s="22" t="str">
        <f>IF(AND(E11&gt;1900,YEAR($C$5)-$E11&lt;=$I$8),COUNT($I$9:I10)+1,"")</f>
        <v/>
      </c>
      <c r="J11" s="22" t="str">
        <f>IF(AND(E11&gt;1900,YEAR($C$5)-$E11&gt;$I$8,YEAR($C$5)-$E11&lt;=$J$8),COUNT($J$9:J10)+1,"")</f>
        <v/>
      </c>
      <c r="K11" s="22">
        <f>IF(AND(E11&gt;1900,YEAR($C$5)-$E11&gt;$J$8,YEAR($C$5)-$E11&lt;=$K$8),COUNT($K$9:K10)+1,"")</f>
        <v>2</v>
      </c>
      <c r="L11" s="22" t="str">
        <f>IF(AND(E11&gt;1900,YEAR($C$5)-$E11&gt;$K$8,YEAR($C$5)-$E11&lt;=$L$8),COUNT($L$9:L10)+1,"")</f>
        <v/>
      </c>
      <c r="M11" s="22" t="str">
        <f>IF(AND(E11&gt;1900,YEAR($C$5)-$E11&gt;$L$8,YEAR($C$5)-$E11&lt;=$M$8),COUNT($M$9:M10)+1,"")</f>
        <v/>
      </c>
      <c r="N11" s="22" t="str">
        <f>IF(AND(E11&gt;1900,YEAR($C$5)-$E11&gt;=$N$8),COUNT($N$9:N10)+1,"")</f>
        <v/>
      </c>
      <c r="O11" s="23" t="s">
        <v>115</v>
      </c>
    </row>
    <row r="12" spans="1:15" x14ac:dyDescent="0.2">
      <c r="A12" s="18">
        <v>3</v>
      </c>
      <c r="B12" s="19">
        <v>22</v>
      </c>
      <c r="C12" s="20" t="s">
        <v>41</v>
      </c>
      <c r="D12" s="20" t="s">
        <v>42</v>
      </c>
      <c r="E12" s="19">
        <v>1988</v>
      </c>
      <c r="F12" s="18" t="str">
        <f t="shared" si="0"/>
        <v>do 39</v>
      </c>
      <c r="G12" s="20" t="s">
        <v>43</v>
      </c>
      <c r="H12" s="21">
        <v>1.8136574074074072E-2</v>
      </c>
      <c r="I12" s="22" t="str">
        <f>IF(AND(E12&gt;1900,YEAR($C$5)-$E12&lt;=$I$8),COUNT($I$9:I11)+1,"")</f>
        <v/>
      </c>
      <c r="J12" s="22">
        <f>IF(AND(E12&gt;1900,YEAR($C$5)-$E12&gt;$I$8,YEAR($C$5)-$E12&lt;=$J$8),COUNT($J$9:J11)+1,"")</f>
        <v>1</v>
      </c>
      <c r="K12" s="22" t="str">
        <f>IF(AND(E12&gt;1900,YEAR($C$5)-$E12&gt;$J$8,YEAR($C$5)-$E12&lt;=$K$8),COUNT($K$9:K11)+1,"")</f>
        <v/>
      </c>
      <c r="L12" s="22" t="str">
        <f>IF(AND(E12&gt;1900,YEAR($C$5)-$E12&gt;$K$8,YEAR($C$5)-$E12&lt;=$L$8),COUNT($L$9:L11)+1,"")</f>
        <v/>
      </c>
      <c r="M12" s="22" t="str">
        <f>IF(AND(E12&gt;1900,YEAR($C$5)-$E12&gt;$L$8,YEAR($C$5)-$E12&lt;=$M$8),COUNT($M$9:M11)+1,"")</f>
        <v/>
      </c>
      <c r="N12" s="22" t="str">
        <f>IF(AND(E12&gt;1900,YEAR($C$5)-$E12&gt;=$N$8),COUNT($N$9:N11)+1,"")</f>
        <v/>
      </c>
      <c r="O12" s="23" t="s">
        <v>115</v>
      </c>
    </row>
    <row r="13" spans="1:15" x14ac:dyDescent="0.2">
      <c r="A13" s="18">
        <v>4</v>
      </c>
      <c r="B13" s="19">
        <v>18</v>
      </c>
      <c r="C13" s="20" t="s">
        <v>54</v>
      </c>
      <c r="D13" s="20" t="s">
        <v>55</v>
      </c>
      <c r="E13" s="19">
        <v>1982</v>
      </c>
      <c r="F13" s="18" t="str">
        <f t="shared" si="0"/>
        <v>do 49</v>
      </c>
      <c r="G13" s="20" t="s">
        <v>56</v>
      </c>
      <c r="H13" s="21">
        <v>1.8796296296296297E-2</v>
      </c>
      <c r="I13" s="22" t="str">
        <f>IF(AND(E13&gt;1900,YEAR($C$5)-$E13&lt;=$I$8),COUNT($I$9:I12)+1,"")</f>
        <v/>
      </c>
      <c r="J13" s="22" t="str">
        <f>IF(AND(E13&gt;1900,YEAR($C$5)-$E13&gt;$I$8,YEAR($C$5)-$E13&lt;=$J$8),COUNT($J$9:J12)+1,"")</f>
        <v/>
      </c>
      <c r="K13" s="22">
        <f>IF(AND(E13&gt;1900,YEAR($C$5)-$E13&gt;$J$8,YEAR($C$5)-$E13&lt;=$K$8),COUNT($K$9:K12)+1,"")</f>
        <v>3</v>
      </c>
      <c r="L13" s="22" t="str">
        <f>IF(AND(E13&gt;1900,YEAR($C$5)-$E13&gt;$K$8,YEAR($C$5)-$E13&lt;=$L$8),COUNT($L$9:L12)+1,"")</f>
        <v/>
      </c>
      <c r="M13" s="22" t="str">
        <f>IF(AND(E13&gt;1900,YEAR($C$5)-$E13&gt;$L$8,YEAR($C$5)-$E13&lt;=$M$8),COUNT($M$9:M12)+1,"")</f>
        <v/>
      </c>
      <c r="N13" s="22" t="str">
        <f>IF(AND(E13&gt;1900,YEAR($C$5)-$E13&gt;=$N$8),COUNT($N$9:N12)+1,"")</f>
        <v/>
      </c>
      <c r="O13" s="23" t="s">
        <v>115</v>
      </c>
    </row>
    <row r="14" spans="1:15" x14ac:dyDescent="0.2">
      <c r="A14" s="18">
        <v>5</v>
      </c>
      <c r="B14" s="19">
        <v>13</v>
      </c>
      <c r="C14" s="20" t="s">
        <v>57</v>
      </c>
      <c r="D14" s="20" t="s">
        <v>55</v>
      </c>
      <c r="E14" s="19">
        <v>1980</v>
      </c>
      <c r="F14" s="18" t="str">
        <f t="shared" si="0"/>
        <v>do 49</v>
      </c>
      <c r="G14" s="20" t="s">
        <v>58</v>
      </c>
      <c r="H14" s="21">
        <v>1.9282407407407408E-2</v>
      </c>
      <c r="I14" s="22" t="str">
        <f>IF(AND(E14&gt;1900,YEAR($C$5)-$E14&lt;=$I$8),COUNT($I$9:I13)+1,"")</f>
        <v/>
      </c>
      <c r="J14" s="22" t="str">
        <f>IF(AND(E14&gt;1900,YEAR($C$5)-$E14&gt;$I$8,YEAR($C$5)-$E14&lt;=$J$8),COUNT($J$9:J13)+1,"")</f>
        <v/>
      </c>
      <c r="K14" s="22">
        <f>IF(AND(E14&gt;1900,YEAR($C$5)-$E14&gt;$J$8,YEAR($C$5)-$E14&lt;=$K$8),COUNT($K$9:K13)+1,"")</f>
        <v>4</v>
      </c>
      <c r="L14" s="22" t="str">
        <f>IF(AND(E14&gt;1900,YEAR($C$5)-$E14&gt;$K$8,YEAR($C$5)-$E14&lt;=$L$8),COUNT($L$9:L13)+1,"")</f>
        <v/>
      </c>
      <c r="M14" s="22" t="str">
        <f>IF(AND(E14&gt;1900,YEAR($C$5)-$E14&gt;$L$8,YEAR($C$5)-$E14&lt;=$M$8),COUNT($M$9:M13)+1,"")</f>
        <v/>
      </c>
      <c r="N14" s="22" t="str">
        <f>IF(AND(E14&gt;1900,YEAR($C$5)-$E14&gt;=$N$8),COUNT($N$9:N13)+1,"")</f>
        <v/>
      </c>
      <c r="O14" s="23" t="s">
        <v>115</v>
      </c>
    </row>
    <row r="15" spans="1:15" x14ac:dyDescent="0.2">
      <c r="A15" s="18">
        <v>6</v>
      </c>
      <c r="B15" s="19">
        <v>6</v>
      </c>
      <c r="C15" s="20" t="s">
        <v>59</v>
      </c>
      <c r="D15" s="20" t="s">
        <v>60</v>
      </c>
      <c r="E15" s="19">
        <v>1980</v>
      </c>
      <c r="F15" s="18" t="str">
        <f t="shared" si="0"/>
        <v>do 49</v>
      </c>
      <c r="G15" s="20" t="s">
        <v>46</v>
      </c>
      <c r="H15" s="21">
        <v>2.0069444444444442E-2</v>
      </c>
      <c r="I15" s="22" t="str">
        <f>IF(AND(E15&gt;1900,YEAR($C$5)-$E15&lt;=$I$8),COUNT($I$9:I14)+1,"")</f>
        <v/>
      </c>
      <c r="J15" s="22" t="str">
        <f>IF(AND(E15&gt;1900,YEAR($C$5)-$E15&gt;$I$8,YEAR($C$5)-$E15&lt;=$J$8),COUNT($J$9:J14)+1,"")</f>
        <v/>
      </c>
      <c r="K15" s="22">
        <f>IF(AND(E15&gt;1900,YEAR($C$5)-$E15&gt;$J$8,YEAR($C$5)-$E15&lt;=$K$8),COUNT($K$9:K14)+1,"")</f>
        <v>5</v>
      </c>
      <c r="L15" s="22" t="str">
        <f>IF(AND(E15&gt;1900,YEAR($C$5)-$E15&gt;$K$8,YEAR($C$5)-$E15&lt;=$L$8),COUNT($L$9:L14)+1,"")</f>
        <v/>
      </c>
      <c r="M15" s="22" t="str">
        <f>IF(AND(E15&gt;1900,YEAR($C$5)-$E15&gt;$L$8,YEAR($C$5)-$E15&lt;=$M$8),COUNT($M$9:M14)+1,"")</f>
        <v/>
      </c>
      <c r="N15" s="22" t="str">
        <f>IF(AND(E15&gt;1900,YEAR($C$5)-$E15&gt;=$N$8),COUNT($N$9:N14)+1,"")</f>
        <v/>
      </c>
      <c r="O15" s="23" t="s">
        <v>115</v>
      </c>
    </row>
    <row r="16" spans="1:15" x14ac:dyDescent="0.2">
      <c r="A16" s="18">
        <v>7</v>
      </c>
      <c r="B16" s="19">
        <v>181</v>
      </c>
      <c r="C16" s="20" t="s">
        <v>61</v>
      </c>
      <c r="D16" s="20" t="s">
        <v>62</v>
      </c>
      <c r="E16" s="19">
        <v>1975</v>
      </c>
      <c r="F16" s="18" t="str">
        <f t="shared" si="0"/>
        <v>do 49</v>
      </c>
      <c r="G16" s="20" t="s">
        <v>14</v>
      </c>
      <c r="H16" s="21">
        <v>2.0370370370370369E-2</v>
      </c>
      <c r="I16" s="22" t="str">
        <f>IF(AND(E16&gt;1900,YEAR($C$5)-$E16&lt;=$I$8),COUNT($I$9:I15)+1,"")</f>
        <v/>
      </c>
      <c r="J16" s="22" t="str">
        <f>IF(AND(E16&gt;1900,YEAR($C$5)-$E16&gt;$I$8,YEAR($C$5)-$E16&lt;=$J$8),COUNT($J$9:J15)+1,"")</f>
        <v/>
      </c>
      <c r="K16" s="22">
        <f>IF(AND(E16&gt;1900,YEAR($C$5)-$E16&gt;$J$8,YEAR($C$5)-$E16&lt;=$K$8),COUNT($K$9:K15)+1,"")</f>
        <v>6</v>
      </c>
      <c r="L16" s="22" t="str">
        <f>IF(AND(E16&gt;1900,YEAR($C$5)-$E16&gt;$K$8,YEAR($C$5)-$E16&lt;=$L$8),COUNT($L$9:L15)+1,"")</f>
        <v/>
      </c>
      <c r="M16" s="22" t="str">
        <f>IF(AND(E16&gt;1900,YEAR($C$5)-$E16&gt;$L$8,YEAR($C$5)-$E16&lt;=$M$8),COUNT($M$9:M15)+1,"")</f>
        <v/>
      </c>
      <c r="N16" s="22" t="str">
        <f>IF(AND(E16&gt;1900,YEAR($C$5)-$E16&gt;=$N$8),COUNT($N$9:N15)+1,"")</f>
        <v/>
      </c>
      <c r="O16" s="23" t="s">
        <v>115</v>
      </c>
    </row>
    <row r="17" spans="1:15" x14ac:dyDescent="0.2">
      <c r="A17" s="18">
        <v>8</v>
      </c>
      <c r="B17" s="19">
        <v>19</v>
      </c>
      <c r="C17" s="20" t="s">
        <v>63</v>
      </c>
      <c r="D17" s="20" t="s">
        <v>55</v>
      </c>
      <c r="E17" s="19">
        <v>1982</v>
      </c>
      <c r="F17" s="18" t="str">
        <f t="shared" si="0"/>
        <v>do 49</v>
      </c>
      <c r="G17" s="20" t="s">
        <v>8</v>
      </c>
      <c r="H17" s="21">
        <v>2.0532407407407405E-2</v>
      </c>
      <c r="I17" s="22" t="str">
        <f>IF(AND(E17&gt;1900,YEAR($C$5)-$E17&lt;=$I$8),COUNT($I$9:I16)+1,"")</f>
        <v/>
      </c>
      <c r="J17" s="22" t="str">
        <f>IF(AND(E17&gt;1900,YEAR($C$5)-$E17&gt;$I$8,YEAR($C$5)-$E17&lt;=$J$8),COUNT($J$9:J16)+1,"")</f>
        <v/>
      </c>
      <c r="K17" s="22">
        <f>IF(AND(E17&gt;1900,YEAR($C$5)-$E17&gt;$J$8,YEAR($C$5)-$E17&lt;=$K$8),COUNT($K$9:K16)+1,"")</f>
        <v>7</v>
      </c>
      <c r="L17" s="22" t="str">
        <f>IF(AND(E17&gt;1900,YEAR($C$5)-$E17&gt;$K$8,YEAR($C$5)-$E17&lt;=$L$8),COUNT($L$9:L16)+1,"")</f>
        <v/>
      </c>
      <c r="M17" s="22" t="str">
        <f>IF(AND(E17&gt;1900,YEAR($C$5)-$E17&gt;$L$8,YEAR($C$5)-$E17&lt;=$M$8),COUNT($M$9:M16)+1,"")</f>
        <v/>
      </c>
      <c r="N17" s="22" t="str">
        <f>IF(AND(E17&gt;1900,YEAR($C$5)-$E17&gt;=$N$8),COUNT($N$9:N16)+1,"")</f>
        <v/>
      </c>
      <c r="O17" s="23" t="s">
        <v>115</v>
      </c>
    </row>
    <row r="18" spans="1:15" x14ac:dyDescent="0.2">
      <c r="A18" s="18">
        <v>9</v>
      </c>
      <c r="B18" s="19">
        <v>5</v>
      </c>
      <c r="C18" s="20" t="s">
        <v>44</v>
      </c>
      <c r="D18" s="20" t="s">
        <v>45</v>
      </c>
      <c r="E18" s="19">
        <v>1986</v>
      </c>
      <c r="F18" s="18" t="str">
        <f t="shared" si="0"/>
        <v>do 39</v>
      </c>
      <c r="G18" s="20" t="s">
        <v>46</v>
      </c>
      <c r="H18" s="21">
        <v>2.0891203703703703E-2</v>
      </c>
      <c r="I18" s="22" t="str">
        <f>IF(AND(E18&gt;1900,YEAR($C$5)-$E18&lt;=$I$8),COUNT($I$9:I17)+1,"")</f>
        <v/>
      </c>
      <c r="J18" s="22">
        <f>IF(AND(E18&gt;1900,YEAR($C$5)-$E18&gt;$I$8,YEAR($C$5)-$E18&lt;=$J$8),COUNT($J$9:J17)+1,"")</f>
        <v>2</v>
      </c>
      <c r="K18" s="22" t="str">
        <f>IF(AND(E18&gt;1900,YEAR($C$5)-$E18&gt;$J$8,YEAR($C$5)-$E18&lt;=$K$8),COUNT($K$9:K17)+1,"")</f>
        <v/>
      </c>
      <c r="L18" s="22" t="str">
        <f>IF(AND(E18&gt;1900,YEAR($C$5)-$E18&gt;$K$8,YEAR($C$5)-$E18&lt;=$L$8),COUNT($L$9:L17)+1,"")</f>
        <v/>
      </c>
      <c r="M18" s="22" t="str">
        <f>IF(AND(E18&gt;1900,YEAR($C$5)-$E18&gt;$L$8,YEAR($C$5)-$E18&lt;=$M$8),COUNT($M$9:M17)+1,"")</f>
        <v/>
      </c>
      <c r="N18" s="22" t="str">
        <f>IF(AND(E18&gt;1900,YEAR($C$5)-$E18&gt;=$N$8),COUNT($N$9:N17)+1,"")</f>
        <v/>
      </c>
      <c r="O18" s="23" t="s">
        <v>115</v>
      </c>
    </row>
    <row r="19" spans="1:15" x14ac:dyDescent="0.2">
      <c r="A19" s="18">
        <v>10</v>
      </c>
      <c r="B19" s="19">
        <v>144</v>
      </c>
      <c r="C19" s="20" t="s">
        <v>64</v>
      </c>
      <c r="D19" s="20" t="s">
        <v>55</v>
      </c>
      <c r="E19" s="19">
        <v>1979</v>
      </c>
      <c r="F19" s="18" t="str">
        <f t="shared" si="0"/>
        <v>do 49</v>
      </c>
      <c r="G19" s="20" t="s">
        <v>14</v>
      </c>
      <c r="H19" s="21">
        <v>2.1122685185185185E-2</v>
      </c>
      <c r="I19" s="22" t="str">
        <f>IF(AND(E19&gt;1900,YEAR($C$5)-$E19&lt;=$I$8),COUNT($I$9:I18)+1,"")</f>
        <v/>
      </c>
      <c r="J19" s="22" t="str">
        <f>IF(AND(E19&gt;1900,YEAR($C$5)-$E19&gt;$I$8,YEAR($C$5)-$E19&lt;=$J$8),COUNT($J$9:J18)+1,"")</f>
        <v/>
      </c>
      <c r="K19" s="22">
        <f>IF(AND(E19&gt;1900,YEAR($C$5)-$E19&gt;$J$8,YEAR($C$5)-$E19&lt;=$K$8),COUNT($K$9:K18)+1,"")</f>
        <v>8</v>
      </c>
      <c r="L19" s="22" t="str">
        <f>IF(AND(E19&gt;1900,YEAR($C$5)-$E19&gt;$K$8,YEAR($C$5)-$E19&lt;=$L$8),COUNT($L$9:L18)+1,"")</f>
        <v/>
      </c>
      <c r="M19" s="22" t="str">
        <f>IF(AND(E19&gt;1900,YEAR($C$5)-$E19&gt;$L$8,YEAR($C$5)-$E19&lt;=$M$8),COUNT($M$9:M18)+1,"")</f>
        <v/>
      </c>
      <c r="N19" s="22" t="str">
        <f>IF(AND(E19&gt;1900,YEAR($C$5)-$E19&gt;=$N$8),COUNT($N$9:N18)+1,"")</f>
        <v/>
      </c>
      <c r="O19" s="23" t="s">
        <v>115</v>
      </c>
    </row>
    <row r="20" spans="1:15" x14ac:dyDescent="0.2">
      <c r="A20" s="18">
        <v>11</v>
      </c>
      <c r="B20" s="19">
        <v>179</v>
      </c>
      <c r="C20" s="20" t="s">
        <v>69</v>
      </c>
      <c r="D20" s="20" t="s">
        <v>70</v>
      </c>
      <c r="E20" s="19">
        <v>1965</v>
      </c>
      <c r="F20" s="18" t="str">
        <f t="shared" si="0"/>
        <v>do 59</v>
      </c>
      <c r="G20" s="20" t="s">
        <v>14</v>
      </c>
      <c r="H20" s="21">
        <v>2.225694444444444E-2</v>
      </c>
      <c r="I20" s="22" t="str">
        <f>IF(AND(E20&gt;1900,YEAR($C$5)-$E20&lt;=$I$8),COUNT($I$9:I19)+1,"")</f>
        <v/>
      </c>
      <c r="J20" s="22" t="str">
        <f>IF(AND(E20&gt;1900,YEAR($C$5)-$E20&gt;$I$8,YEAR($C$5)-$E20&lt;=$J$8),COUNT($J$9:J19)+1,"")</f>
        <v/>
      </c>
      <c r="K20" s="22" t="str">
        <f>IF(AND(E20&gt;1900,YEAR($C$5)-$E20&gt;$J$8,YEAR($C$5)-$E20&lt;=$K$8),COUNT($K$9:K19)+1,"")</f>
        <v/>
      </c>
      <c r="L20" s="22">
        <f>IF(AND(E20&gt;1900,YEAR($C$5)-$E20&gt;$K$8,YEAR($C$5)-$E20&lt;=$L$8),COUNT($L$9:L19)+1,"")</f>
        <v>1</v>
      </c>
      <c r="M20" s="22" t="str">
        <f>IF(AND(E20&gt;1900,YEAR($C$5)-$E20&gt;$L$8,YEAR($C$5)-$E20&lt;=$M$8),COUNT($M$9:M19)+1,"")</f>
        <v/>
      </c>
      <c r="N20" s="22" t="str">
        <f>IF(AND(E20&gt;1900,YEAR($C$5)-$E20&gt;=$N$8),COUNT($N$9:N19)+1,"")</f>
        <v/>
      </c>
      <c r="O20" s="23" t="s">
        <v>115</v>
      </c>
    </row>
    <row r="21" spans="1:15" x14ac:dyDescent="0.2">
      <c r="A21" s="18">
        <v>12</v>
      </c>
      <c r="B21" s="19">
        <v>165</v>
      </c>
      <c r="C21" s="20" t="s">
        <v>65</v>
      </c>
      <c r="D21" s="20" t="s">
        <v>66</v>
      </c>
      <c r="E21" s="19">
        <v>1979</v>
      </c>
      <c r="F21" s="18" t="str">
        <f t="shared" si="0"/>
        <v>do 49</v>
      </c>
      <c r="G21" s="20" t="s">
        <v>14</v>
      </c>
      <c r="H21" s="21">
        <v>2.2280092592592591E-2</v>
      </c>
      <c r="I21" s="22" t="str">
        <f>IF(AND(E21&gt;1900,YEAR($C$5)-$E21&lt;=$I$8),COUNT($I$9:I20)+1,"")</f>
        <v/>
      </c>
      <c r="J21" s="22" t="str">
        <f>IF(AND(E21&gt;1900,YEAR($C$5)-$E21&gt;$I$8,YEAR($C$5)-$E21&lt;=$J$8),COUNT($J$9:J20)+1,"")</f>
        <v/>
      </c>
      <c r="K21" s="22">
        <f>IF(AND(E21&gt;1900,YEAR($C$5)-$E21&gt;$J$8,YEAR($C$5)-$E21&lt;=$K$8),COUNT($K$9:K20)+1,"")</f>
        <v>9</v>
      </c>
      <c r="L21" s="22" t="str">
        <f>IF(AND(E21&gt;1900,YEAR($C$5)-$E21&gt;$K$8,YEAR($C$5)-$E21&lt;=$L$8),COUNT($L$9:L20)+1,"")</f>
        <v/>
      </c>
      <c r="M21" s="22" t="str">
        <f>IF(AND(E21&gt;1900,YEAR($C$5)-$E21&gt;$L$8,YEAR($C$5)-$E21&lt;=$M$8),COUNT($M$9:M20)+1,"")</f>
        <v/>
      </c>
      <c r="N21" s="22" t="str">
        <f>IF(AND(E21&gt;1900,YEAR($C$5)-$E21&gt;=$N$8),COUNT($N$9:N20)+1,"")</f>
        <v/>
      </c>
      <c r="O21" s="23" t="s">
        <v>115</v>
      </c>
    </row>
    <row r="22" spans="1:15" x14ac:dyDescent="0.2">
      <c r="A22" s="18">
        <v>13</v>
      </c>
      <c r="B22" s="19">
        <v>15</v>
      </c>
      <c r="C22" s="20" t="s">
        <v>75</v>
      </c>
      <c r="D22" s="20" t="s">
        <v>76</v>
      </c>
      <c r="E22" s="19">
        <v>1957</v>
      </c>
      <c r="F22" s="18" t="str">
        <f t="shared" si="0"/>
        <v>do 69</v>
      </c>
      <c r="G22" s="20" t="s">
        <v>77</v>
      </c>
      <c r="H22" s="21">
        <v>2.3576388888888893E-2</v>
      </c>
      <c r="I22" s="22" t="str">
        <f>IF(AND(E22&gt;1900,YEAR($C$5)-$E22&lt;=$I$8),COUNT($I$9:I21)+1,"")</f>
        <v/>
      </c>
      <c r="J22" s="22" t="str">
        <f>IF(AND(E22&gt;1900,YEAR($C$5)-$E22&gt;$I$8,YEAR($C$5)-$E22&lt;=$J$8),COUNT($J$9:J21)+1,"")</f>
        <v/>
      </c>
      <c r="K22" s="22" t="str">
        <f>IF(AND(E22&gt;1900,YEAR($C$5)-$E22&gt;$J$8,YEAR($C$5)-$E22&lt;=$K$8),COUNT($K$9:K21)+1,"")</f>
        <v/>
      </c>
      <c r="L22" s="22" t="str">
        <f>IF(AND(E22&gt;1900,YEAR($C$5)-$E22&gt;$K$8,YEAR($C$5)-$E22&lt;=$L$8),COUNT($L$9:L21)+1,"")</f>
        <v/>
      </c>
      <c r="M22" s="22">
        <f>IF(AND(E22&gt;1900,YEAR($C$5)-$E22&gt;$L$8,YEAR($C$5)-$E22&lt;=$M$8),COUNT($M$9:M21)+1,"")</f>
        <v>1</v>
      </c>
      <c r="N22" s="22" t="str">
        <f>IF(AND(E22&gt;1900,YEAR($C$5)-$E22&gt;=$N$8),COUNT($N$9:N21)+1,"")</f>
        <v/>
      </c>
      <c r="O22" s="23" t="s">
        <v>115</v>
      </c>
    </row>
    <row r="23" spans="1:15" x14ac:dyDescent="0.2">
      <c r="A23" s="18">
        <v>14</v>
      </c>
      <c r="B23" s="19">
        <v>12</v>
      </c>
      <c r="C23" s="20" t="s">
        <v>78</v>
      </c>
      <c r="D23" s="20" t="s">
        <v>79</v>
      </c>
      <c r="E23" s="19">
        <v>1962</v>
      </c>
      <c r="F23" s="18" t="str">
        <f t="shared" si="0"/>
        <v>do 69</v>
      </c>
      <c r="G23" s="20" t="s">
        <v>80</v>
      </c>
      <c r="H23" s="21">
        <v>2.3703703703703703E-2</v>
      </c>
      <c r="I23" s="22" t="str">
        <f>IF(AND(E23&gt;1900,YEAR($C$5)-$E23&lt;=$I$8),COUNT($I$9:I22)+1,"")</f>
        <v/>
      </c>
      <c r="J23" s="22" t="str">
        <f>IF(AND(E23&gt;1900,YEAR($C$5)-$E23&gt;$I$8,YEAR($C$5)-$E23&lt;=$J$8),COUNT($J$9:J22)+1,"")</f>
        <v/>
      </c>
      <c r="K23" s="22" t="str">
        <f>IF(AND(E23&gt;1900,YEAR($C$5)-$E23&gt;$J$8,YEAR($C$5)-$E23&lt;=$K$8),COUNT($K$9:K22)+1,"")</f>
        <v/>
      </c>
      <c r="L23" s="22" t="str">
        <f>IF(AND(E23&gt;1900,YEAR($C$5)-$E23&gt;$K$8,YEAR($C$5)-$E23&lt;=$L$8),COUNT($L$9:L22)+1,"")</f>
        <v/>
      </c>
      <c r="M23" s="22">
        <f>IF(AND(E23&gt;1900,YEAR($C$5)-$E23&gt;$L$8,YEAR($C$5)-$E23&lt;=$M$8),COUNT($M$9:M22)+1,"")</f>
        <v>2</v>
      </c>
      <c r="N23" s="22" t="str">
        <f>IF(AND(E23&gt;1900,YEAR($C$5)-$E23&gt;=$N$8),COUNT($N$9:N22)+1,"")</f>
        <v/>
      </c>
      <c r="O23" s="23" t="s">
        <v>115</v>
      </c>
    </row>
    <row r="24" spans="1:15" x14ac:dyDescent="0.2">
      <c r="A24" s="18">
        <v>15</v>
      </c>
      <c r="B24" s="19">
        <v>128</v>
      </c>
      <c r="C24" s="20" t="s">
        <v>71</v>
      </c>
      <c r="D24" s="20" t="s">
        <v>72</v>
      </c>
      <c r="E24" s="19">
        <v>1965</v>
      </c>
      <c r="F24" s="18" t="str">
        <f t="shared" si="0"/>
        <v>do 59</v>
      </c>
      <c r="G24" s="20" t="s">
        <v>14</v>
      </c>
      <c r="H24" s="21">
        <v>2.4004629629629629E-2</v>
      </c>
      <c r="I24" s="22" t="str">
        <f>IF(AND(E24&gt;1900,YEAR($C$5)-$E24&lt;=$I$8),COUNT($I$9:I23)+1,"")</f>
        <v/>
      </c>
      <c r="J24" s="22" t="str">
        <f>IF(AND(E24&gt;1900,YEAR($C$5)-$E24&gt;$I$8,YEAR($C$5)-$E24&lt;=$J$8),COUNT($J$9:J23)+1,"")</f>
        <v/>
      </c>
      <c r="K24" s="22" t="str">
        <f>IF(AND(E24&gt;1900,YEAR($C$5)-$E24&gt;$J$8,YEAR($C$5)-$E24&lt;=$K$8),COUNT($K$9:K23)+1,"")</f>
        <v/>
      </c>
      <c r="L24" s="22">
        <f>IF(AND(E24&gt;1900,YEAR($C$5)-$E24&gt;$K$8,YEAR($C$5)-$E24&lt;=$L$8),COUNT($L$9:L23)+1,"")</f>
        <v>2</v>
      </c>
      <c r="M24" s="22" t="str">
        <f>IF(AND(E24&gt;1900,YEAR($C$5)-$E24&gt;$L$8,YEAR($C$5)-$E24&lt;=$M$8),COUNT($M$9:M23)+1,"")</f>
        <v/>
      </c>
      <c r="N24" s="22" t="str">
        <f>IF(AND(E24&gt;1900,YEAR($C$5)-$E24&gt;=$N$8),COUNT($N$9:N23)+1,"")</f>
        <v/>
      </c>
      <c r="O24" s="23" t="s">
        <v>115</v>
      </c>
    </row>
    <row r="25" spans="1:15" x14ac:dyDescent="0.2">
      <c r="A25" s="18">
        <v>16</v>
      </c>
      <c r="B25" s="19">
        <v>2</v>
      </c>
      <c r="C25" s="20" t="s">
        <v>81</v>
      </c>
      <c r="D25" s="20" t="s">
        <v>76</v>
      </c>
      <c r="E25" s="19">
        <v>1962</v>
      </c>
      <c r="F25" s="18" t="str">
        <f t="shared" si="0"/>
        <v>do 69</v>
      </c>
      <c r="G25" s="20" t="s">
        <v>82</v>
      </c>
      <c r="H25" s="21">
        <v>2.4814814814814817E-2</v>
      </c>
      <c r="I25" s="22" t="str">
        <f>IF(AND(E25&gt;1900,YEAR($C$5)-$E25&lt;=$I$8),COUNT($I$9:I24)+1,"")</f>
        <v/>
      </c>
      <c r="J25" s="22" t="str">
        <f>IF(AND(E25&gt;1900,YEAR($C$5)-$E25&gt;$I$8,YEAR($C$5)-$E25&lt;=$J$8),COUNT($J$9:J24)+1,"")</f>
        <v/>
      </c>
      <c r="K25" s="22" t="str">
        <f>IF(AND(E25&gt;1900,YEAR($C$5)-$E25&gt;$J$8,YEAR($C$5)-$E25&lt;=$K$8),COUNT($K$9:K24)+1,"")</f>
        <v/>
      </c>
      <c r="L25" s="22" t="str">
        <f>IF(AND(E25&gt;1900,YEAR($C$5)-$E25&gt;$K$8,YEAR($C$5)-$E25&lt;=$L$8),COUNT($L$9:L24)+1,"")</f>
        <v/>
      </c>
      <c r="M25" s="22">
        <f>IF(AND(E25&gt;1900,YEAR($C$5)-$E25&gt;$L$8,YEAR($C$5)-$E25&lt;=$M$8),COUNT($M$9:M24)+1,"")</f>
        <v>3</v>
      </c>
      <c r="N25" s="22" t="str">
        <f>IF(AND(E25&gt;1900,YEAR($C$5)-$E25&gt;=$N$8),COUNT($N$9:N24)+1,"")</f>
        <v/>
      </c>
      <c r="O25" s="23" t="s">
        <v>115</v>
      </c>
    </row>
    <row r="26" spans="1:15" x14ac:dyDescent="0.2">
      <c r="A26" s="18">
        <v>17</v>
      </c>
      <c r="B26" s="19">
        <v>9</v>
      </c>
      <c r="C26" s="20" t="s">
        <v>83</v>
      </c>
      <c r="D26" s="20" t="s">
        <v>53</v>
      </c>
      <c r="E26" s="19">
        <v>1962</v>
      </c>
      <c r="F26" s="18" t="str">
        <f t="shared" si="0"/>
        <v>do 69</v>
      </c>
      <c r="G26" s="20" t="s">
        <v>11</v>
      </c>
      <c r="H26" s="21">
        <v>2.5138888888888891E-2</v>
      </c>
      <c r="I26" s="22" t="str">
        <f>IF(AND(E26&gt;1900,YEAR($C$5)-$E26&lt;=$I$8),COUNT($I$9:I25)+1,"")</f>
        <v/>
      </c>
      <c r="J26" s="22" t="str">
        <f>IF(AND(E26&gt;1900,YEAR($C$5)-$E26&gt;$I$8,YEAR($C$5)-$E26&lt;=$J$8),COUNT($J$9:J25)+1,"")</f>
        <v/>
      </c>
      <c r="K26" s="22" t="str">
        <f>IF(AND(E26&gt;1900,YEAR($C$5)-$E26&gt;$J$8,YEAR($C$5)-$E26&lt;=$K$8),COUNT($K$9:K25)+1,"")</f>
        <v/>
      </c>
      <c r="L26" s="22" t="str">
        <f>IF(AND(E26&gt;1900,YEAR($C$5)-$E26&gt;$K$8,YEAR($C$5)-$E26&lt;=$L$8),COUNT($L$9:L25)+1,"")</f>
        <v/>
      </c>
      <c r="M26" s="22">
        <f>IF(AND(E26&gt;1900,YEAR($C$5)-$E26&gt;$L$8,YEAR($C$5)-$E26&lt;=$M$8),COUNT($M$9:M25)+1,"")</f>
        <v>4</v>
      </c>
      <c r="N26" s="22" t="str">
        <f>IF(AND(E26&gt;1900,YEAR($C$5)-$E26&gt;=$N$8),COUNT($N$9:N25)+1,"")</f>
        <v/>
      </c>
      <c r="O26" s="23" t="s">
        <v>115</v>
      </c>
    </row>
    <row r="27" spans="1:15" x14ac:dyDescent="0.2">
      <c r="A27" s="18">
        <v>18</v>
      </c>
      <c r="B27" s="19">
        <v>185</v>
      </c>
      <c r="C27" s="20" t="s">
        <v>47</v>
      </c>
      <c r="D27" s="20" t="s">
        <v>48</v>
      </c>
      <c r="E27" s="19">
        <v>1991</v>
      </c>
      <c r="F27" s="18" t="str">
        <f t="shared" si="0"/>
        <v>do 39</v>
      </c>
      <c r="G27" s="20" t="s">
        <v>14</v>
      </c>
      <c r="H27" s="21">
        <v>2.6099537037037036E-2</v>
      </c>
      <c r="I27" s="22" t="str">
        <f>IF(AND(E27&gt;1900,YEAR($C$5)-$E27&lt;=$I$8),COUNT($I$9:I26)+1,"")</f>
        <v/>
      </c>
      <c r="J27" s="22">
        <f>IF(AND(E27&gt;1900,YEAR($C$5)-$E27&gt;$I$8,YEAR($C$5)-$E27&lt;=$J$8),COUNT($J$9:J26)+1,"")</f>
        <v>3</v>
      </c>
      <c r="K27" s="22" t="str">
        <f>IF(AND(E27&gt;1900,YEAR($C$5)-$E27&gt;$J$8,YEAR($C$5)-$E27&lt;=$K$8),COUNT($K$9:K26)+1,"")</f>
        <v/>
      </c>
      <c r="L27" s="22" t="str">
        <f>IF(AND(E27&gt;1900,YEAR($C$5)-$E27&gt;$K$8,YEAR($C$5)-$E27&lt;=$L$8),COUNT($L$9:L26)+1,"")</f>
        <v/>
      </c>
      <c r="M27" s="22" t="str">
        <f>IF(AND(E27&gt;1900,YEAR($C$5)-$E27&gt;$L$8,YEAR($C$5)-$E27&lt;=$M$8),COUNT($M$9:M26)+1,"")</f>
        <v/>
      </c>
      <c r="N27" s="22" t="str">
        <f>IF(AND(E27&gt;1900,YEAR($C$5)-$E27&gt;=$N$8),COUNT($N$9:N26)+1,"")</f>
        <v/>
      </c>
      <c r="O27" s="23" t="s">
        <v>115</v>
      </c>
    </row>
    <row r="28" spans="1:15" x14ac:dyDescent="0.2">
      <c r="A28" s="18">
        <v>19</v>
      </c>
      <c r="B28" s="19">
        <v>131</v>
      </c>
      <c r="C28" s="20" t="s">
        <v>90</v>
      </c>
      <c r="D28" s="20" t="s">
        <v>72</v>
      </c>
      <c r="E28" s="19">
        <v>1953</v>
      </c>
      <c r="F28" s="18" t="str">
        <f t="shared" si="0"/>
        <v xml:space="preserve"> +</v>
      </c>
      <c r="G28" s="20" t="s">
        <v>14</v>
      </c>
      <c r="H28" s="21">
        <v>2.6377314814814815E-2</v>
      </c>
      <c r="I28" s="22" t="str">
        <f>IF(AND(E28&gt;1900,YEAR($C$5)-$E28&lt;=$I$8),COUNT($I$9:I27)+1,"")</f>
        <v/>
      </c>
      <c r="J28" s="22" t="str">
        <f>IF(AND(E28&gt;1900,YEAR($C$5)-$E28&gt;$I$8,YEAR($C$5)-$E28&lt;=$J$8),COUNT($J$9:J27)+1,"")</f>
        <v/>
      </c>
      <c r="K28" s="22" t="str">
        <f>IF(AND(E28&gt;1900,YEAR($C$5)-$E28&gt;$J$8,YEAR($C$5)-$E28&lt;=$K$8),COUNT($K$9:K27)+1,"")</f>
        <v/>
      </c>
      <c r="L28" s="22" t="str">
        <f>IF(AND(E28&gt;1900,YEAR($C$5)-$E28&gt;$K$8,YEAR($C$5)-$E28&lt;=$L$8),COUNT($L$9:L27)+1,"")</f>
        <v/>
      </c>
      <c r="M28" s="22" t="str">
        <f>IF(AND(E28&gt;1900,YEAR($C$5)-$E28&gt;$L$8,YEAR($C$5)-$E28&lt;=$M$8),COUNT($M$9:M27)+1,"")</f>
        <v/>
      </c>
      <c r="N28" s="22">
        <f>IF(AND(E28&gt;1900,YEAR($C$5)-$E28&gt;=$N$8),COUNT($N$9:N27)+1,"")</f>
        <v>1</v>
      </c>
      <c r="O28" s="23" t="s">
        <v>115</v>
      </c>
    </row>
    <row r="29" spans="1:15" x14ac:dyDescent="0.2">
      <c r="A29" s="18">
        <v>20</v>
      </c>
      <c r="B29" s="19">
        <v>14</v>
      </c>
      <c r="C29" s="20" t="s">
        <v>84</v>
      </c>
      <c r="D29" s="20" t="s">
        <v>55</v>
      </c>
      <c r="E29" s="19">
        <v>1961</v>
      </c>
      <c r="F29" s="18" t="str">
        <f t="shared" si="0"/>
        <v>do 69</v>
      </c>
      <c r="G29" s="20" t="s">
        <v>8</v>
      </c>
      <c r="H29" s="21">
        <v>2.6770833333333331E-2</v>
      </c>
      <c r="I29" s="22" t="str">
        <f>IF(AND(E29&gt;1900,YEAR($C$5)-$E29&lt;=$I$8),COUNT($I$9:I28)+1,"")</f>
        <v/>
      </c>
      <c r="J29" s="22" t="str">
        <f>IF(AND(E29&gt;1900,YEAR($C$5)-$E29&gt;$I$8,YEAR($C$5)-$E29&lt;=$J$8),COUNT($J$9:J28)+1,"")</f>
        <v/>
      </c>
      <c r="K29" s="22" t="str">
        <f>IF(AND(E29&gt;1900,YEAR($C$5)-$E29&gt;$J$8,YEAR($C$5)-$E29&lt;=$K$8),COUNT($K$9:K28)+1,"")</f>
        <v/>
      </c>
      <c r="L29" s="22" t="str">
        <f>IF(AND(E29&gt;1900,YEAR($C$5)-$E29&gt;$K$8,YEAR($C$5)-$E29&lt;=$L$8),COUNT($L$9:L28)+1,"")</f>
        <v/>
      </c>
      <c r="M29" s="22">
        <f>IF(AND(E29&gt;1900,YEAR($C$5)-$E29&gt;$L$8,YEAR($C$5)-$E29&lt;=$M$8),COUNT($M$9:M28)+1,"")</f>
        <v>5</v>
      </c>
      <c r="N29" s="22" t="str">
        <f>IF(AND(E29&gt;1900,YEAR($C$5)-$E29&gt;=$N$8),COUNT($N$9:N28)+1,"")</f>
        <v/>
      </c>
      <c r="O29" s="23" t="s">
        <v>115</v>
      </c>
    </row>
    <row r="30" spans="1:15" x14ac:dyDescent="0.2">
      <c r="A30" s="18">
        <v>21</v>
      </c>
      <c r="B30" s="19">
        <v>132</v>
      </c>
      <c r="C30" s="20" t="s">
        <v>91</v>
      </c>
      <c r="D30" s="20" t="s">
        <v>92</v>
      </c>
      <c r="E30" s="19">
        <v>1947</v>
      </c>
      <c r="F30" s="18" t="str">
        <f t="shared" si="0"/>
        <v xml:space="preserve"> +</v>
      </c>
      <c r="G30" s="20" t="s">
        <v>14</v>
      </c>
      <c r="H30" s="21">
        <v>2.6793981481481485E-2</v>
      </c>
      <c r="I30" s="22" t="str">
        <f>IF(AND(E30&gt;1900,YEAR($C$5)-$E30&lt;=$I$8),COUNT($I$9:I29)+1,"")</f>
        <v/>
      </c>
      <c r="J30" s="22" t="str">
        <f>IF(AND(E30&gt;1900,YEAR($C$5)-$E30&gt;$I$8,YEAR($C$5)-$E30&lt;=$J$8),COUNT($J$9:J29)+1,"")</f>
        <v/>
      </c>
      <c r="K30" s="22" t="str">
        <f>IF(AND(E30&gt;1900,YEAR($C$5)-$E30&gt;$J$8,YEAR($C$5)-$E30&lt;=$K$8),COUNT($K$9:K29)+1,"")</f>
        <v/>
      </c>
      <c r="L30" s="22" t="str">
        <f>IF(AND(E30&gt;1900,YEAR($C$5)-$E30&gt;$K$8,YEAR($C$5)-$E30&lt;=$L$8),COUNT($L$9:L29)+1,"")</f>
        <v/>
      </c>
      <c r="M30" s="22" t="str">
        <f>IF(AND(E30&gt;1900,YEAR($C$5)-$E30&gt;$L$8,YEAR($C$5)-$E30&lt;=$M$8),COUNT($M$9:M29)+1,"")</f>
        <v/>
      </c>
      <c r="N30" s="22">
        <f>IF(AND(E30&gt;1900,YEAR($C$5)-$E30&gt;=$N$8),COUNT($N$9:N29)+1,"")</f>
        <v>2</v>
      </c>
      <c r="O30" s="23" t="s">
        <v>115</v>
      </c>
    </row>
    <row r="31" spans="1:15" x14ac:dyDescent="0.2">
      <c r="A31" s="18">
        <v>22</v>
      </c>
      <c r="B31" s="19">
        <v>112</v>
      </c>
      <c r="C31" s="20" t="s">
        <v>85</v>
      </c>
      <c r="D31" s="20" t="s">
        <v>86</v>
      </c>
      <c r="E31" s="19">
        <v>1955</v>
      </c>
      <c r="F31" s="18" t="str">
        <f t="shared" si="0"/>
        <v>do 69</v>
      </c>
      <c r="G31" s="20" t="s">
        <v>14</v>
      </c>
      <c r="H31" s="21">
        <v>2.7928240740740743E-2</v>
      </c>
      <c r="I31" s="22" t="str">
        <f>IF(AND(E31&gt;1900,YEAR($C$5)-$E31&lt;=$I$8),COUNT($I$9:I30)+1,"")</f>
        <v/>
      </c>
      <c r="J31" s="22" t="str">
        <f>IF(AND(E31&gt;1900,YEAR($C$5)-$E31&gt;$I$8,YEAR($C$5)-$E31&lt;=$J$8),COUNT($J$9:J30)+1,"")</f>
        <v/>
      </c>
      <c r="K31" s="22" t="str">
        <f>IF(AND(E31&gt;1900,YEAR($C$5)-$E31&gt;$J$8,YEAR($C$5)-$E31&lt;=$K$8),COUNT($K$9:K30)+1,"")</f>
        <v/>
      </c>
      <c r="L31" s="22" t="str">
        <f>IF(AND(E31&gt;1900,YEAR($C$5)-$E31&gt;$K$8,YEAR($C$5)-$E31&lt;=$L$8),COUNT($L$9:L30)+1,"")</f>
        <v/>
      </c>
      <c r="M31" s="22">
        <f>IF(AND(E31&gt;1900,YEAR($C$5)-$E31&gt;$L$8,YEAR($C$5)-$E31&lt;=$M$8),COUNT($M$9:M30)+1,"")</f>
        <v>6</v>
      </c>
      <c r="N31" s="22" t="str">
        <f>IF(AND(E31&gt;1900,YEAR($C$5)-$E31&gt;=$N$8),COUNT($N$9:N30)+1,"")</f>
        <v/>
      </c>
      <c r="O31" s="23" t="s">
        <v>115</v>
      </c>
    </row>
    <row r="32" spans="1:15" x14ac:dyDescent="0.2">
      <c r="A32" s="18">
        <v>23</v>
      </c>
      <c r="B32" s="19">
        <v>16</v>
      </c>
      <c r="C32" s="20" t="s">
        <v>67</v>
      </c>
      <c r="D32" s="20" t="s">
        <v>68</v>
      </c>
      <c r="E32" s="19">
        <v>1982</v>
      </c>
      <c r="F32" s="18" t="str">
        <f t="shared" si="0"/>
        <v>do 49</v>
      </c>
      <c r="G32" s="20" t="s">
        <v>8</v>
      </c>
      <c r="H32" s="21">
        <v>3.0902777777777779E-2</v>
      </c>
      <c r="I32" s="22" t="str">
        <f>IF(AND(E32&gt;1900,YEAR($C$5)-$E32&lt;=$I$8),COUNT($I$9:I31)+1,"")</f>
        <v/>
      </c>
      <c r="J32" s="22" t="str">
        <f>IF(AND(E32&gt;1900,YEAR($C$5)-$E32&gt;$I$8,YEAR($C$5)-$E32&lt;=$J$8),COUNT($J$9:J31)+1,"")</f>
        <v/>
      </c>
      <c r="K32" s="22">
        <f>IF(AND(E32&gt;1900,YEAR($C$5)-$E32&gt;$J$8,YEAR($C$5)-$E32&lt;=$K$8),COUNT($K$9:K31)+1,"")</f>
        <v>10</v>
      </c>
      <c r="L32" s="22" t="str">
        <f>IF(AND(E32&gt;1900,YEAR($C$5)-$E32&gt;$K$8,YEAR($C$5)-$E32&lt;=$L$8),COUNT($L$9:L31)+1,"")</f>
        <v/>
      </c>
      <c r="M32" s="22" t="str">
        <f>IF(AND(E32&gt;1900,YEAR($C$5)-$E32&gt;$L$8,YEAR($C$5)-$E32&lt;=$M$8),COUNT($M$9:M31)+1,"")</f>
        <v/>
      </c>
      <c r="N32" s="22" t="str">
        <f>IF(AND(E32&gt;1900,YEAR($C$5)-$E32&gt;=$N$8),COUNT($N$9:N31)+1,"")</f>
        <v/>
      </c>
      <c r="O32" s="23" t="s">
        <v>115</v>
      </c>
    </row>
    <row r="33" spans="1:18" x14ac:dyDescent="0.2">
      <c r="A33" s="18">
        <v>24</v>
      </c>
      <c r="B33" s="19">
        <v>136</v>
      </c>
      <c r="C33" s="20" t="s">
        <v>93</v>
      </c>
      <c r="D33" s="20" t="s">
        <v>76</v>
      </c>
      <c r="E33" s="19">
        <v>1950</v>
      </c>
      <c r="F33" s="18" t="str">
        <f t="shared" si="0"/>
        <v xml:space="preserve"> +</v>
      </c>
      <c r="G33" s="20" t="s">
        <v>14</v>
      </c>
      <c r="H33" s="21">
        <v>3.1493055555555559E-2</v>
      </c>
      <c r="I33" s="22" t="str">
        <f>IF(AND(E33&gt;1900,YEAR($C$5)-$E33&lt;=$I$8),COUNT($I$9:I32)+1,"")</f>
        <v/>
      </c>
      <c r="J33" s="22" t="str">
        <f>IF(AND(E33&gt;1900,YEAR($C$5)-$E33&gt;$I$8,YEAR($C$5)-$E33&lt;=$J$8),COUNT($J$9:J32)+1,"")</f>
        <v/>
      </c>
      <c r="K33" s="22" t="str">
        <f>IF(AND(E33&gt;1900,YEAR($C$5)-$E33&gt;$J$8,YEAR($C$5)-$E33&lt;=$K$8),COUNT($K$9:K32)+1,"")</f>
        <v/>
      </c>
      <c r="L33" s="22" t="str">
        <f>IF(AND(E33&gt;1900,YEAR($C$5)-$E33&gt;$K$8,YEAR($C$5)-$E33&lt;=$L$8),COUNT($L$9:L32)+1,"")</f>
        <v/>
      </c>
      <c r="M33" s="22" t="str">
        <f>IF(AND(E33&gt;1900,YEAR($C$5)-$E33&gt;$L$8,YEAR($C$5)-$E33&lt;=$M$8),COUNT($M$9:M32)+1,"")</f>
        <v/>
      </c>
      <c r="N33" s="22">
        <f>IF(AND(E33&gt;1900,YEAR($C$5)-$E33&gt;=$N$8),COUNT($N$9:N32)+1,"")</f>
        <v>3</v>
      </c>
      <c r="O33" s="23" t="s">
        <v>115</v>
      </c>
    </row>
    <row r="34" spans="1:18" x14ac:dyDescent="0.2">
      <c r="A34" s="18">
        <v>25</v>
      </c>
      <c r="B34" s="19">
        <v>143</v>
      </c>
      <c r="C34" s="20" t="s">
        <v>94</v>
      </c>
      <c r="D34" s="20" t="s">
        <v>62</v>
      </c>
      <c r="E34" s="19">
        <v>1951</v>
      </c>
      <c r="F34" s="18" t="str">
        <f t="shared" si="0"/>
        <v xml:space="preserve"> +</v>
      </c>
      <c r="G34" s="20" t="s">
        <v>14</v>
      </c>
      <c r="H34" s="21">
        <v>3.2928240740740737E-2</v>
      </c>
      <c r="I34" s="22" t="str">
        <f>IF(AND(E34&gt;1900,YEAR($C$5)-$E34&lt;=$I$8),COUNT($I$9:I33)+1,"")</f>
        <v/>
      </c>
      <c r="J34" s="22" t="str">
        <f>IF(AND(E34&gt;1900,YEAR($C$5)-$E34&gt;$I$8,YEAR($C$5)-$E34&lt;=$J$8),COUNT($J$9:J33)+1,"")</f>
        <v/>
      </c>
      <c r="K34" s="22" t="str">
        <f>IF(AND(E34&gt;1900,YEAR($C$5)-$E34&gt;$J$8,YEAR($C$5)-$E34&lt;=$K$8),COUNT($K$9:K33)+1,"")</f>
        <v/>
      </c>
      <c r="L34" s="22" t="str">
        <f>IF(AND(E34&gt;1900,YEAR($C$5)-$E34&gt;$K$8,YEAR($C$5)-$E34&lt;=$L$8),COUNT($L$9:L33)+1,"")</f>
        <v/>
      </c>
      <c r="M34" s="22" t="str">
        <f>IF(AND(E34&gt;1900,YEAR($C$5)-$E34&gt;$L$8,YEAR($C$5)-$E34&lt;=$M$8),COUNT($M$9:M33)+1,"")</f>
        <v/>
      </c>
      <c r="N34" s="22">
        <f>IF(AND(E34&gt;1900,YEAR($C$5)-$E34&gt;=$N$8),COUNT($N$9:N33)+1,"")</f>
        <v>4</v>
      </c>
      <c r="O34" s="23" t="s">
        <v>115</v>
      </c>
    </row>
    <row r="35" spans="1:18" x14ac:dyDescent="0.2">
      <c r="A35" s="18">
        <v>26</v>
      </c>
      <c r="B35" s="19">
        <v>3</v>
      </c>
      <c r="C35" s="20" t="s">
        <v>87</v>
      </c>
      <c r="D35" s="20" t="s">
        <v>74</v>
      </c>
      <c r="E35" s="19">
        <v>1963</v>
      </c>
      <c r="F35" s="18" t="str">
        <f t="shared" si="0"/>
        <v>do 69</v>
      </c>
      <c r="G35" s="20" t="s">
        <v>80</v>
      </c>
      <c r="H35" s="21">
        <v>3.4212962962962966E-2</v>
      </c>
      <c r="I35" s="22" t="str">
        <f>IF(AND(E35&gt;1900,YEAR($C$5)-$E35&lt;=$I$8),COUNT($I$9:I34)+1,"")</f>
        <v/>
      </c>
      <c r="J35" s="22" t="str">
        <f>IF(AND(E35&gt;1900,YEAR($C$5)-$E35&gt;$I$8,YEAR($C$5)-$E35&lt;=$J$8),COUNT($J$9:J34)+1,"")</f>
        <v/>
      </c>
      <c r="K35" s="22" t="str">
        <f>IF(AND(E35&gt;1900,YEAR($C$5)-$E35&gt;$J$8,YEAR($C$5)-$E35&lt;=$K$8),COUNT($K$9:K34)+1,"")</f>
        <v/>
      </c>
      <c r="L35" s="22" t="str">
        <f>IF(AND(E35&gt;1900,YEAR($C$5)-$E35&gt;$K$8,YEAR($C$5)-$E35&lt;=$L$8),COUNT($L$9:L34)+1,"")</f>
        <v/>
      </c>
      <c r="M35" s="22">
        <f>IF(AND(E35&gt;1900,YEAR($C$5)-$E35&gt;$L$8,YEAR($C$5)-$E35&lt;=$M$8),COUNT($M$9:M34)+1,"")</f>
        <v>7</v>
      </c>
      <c r="N35" s="22" t="str">
        <f>IF(AND(E35&gt;1900,YEAR($C$5)-$E35&gt;=$N$8),COUNT($N$9:N34)+1,"")</f>
        <v/>
      </c>
      <c r="O35" s="23" t="s">
        <v>115</v>
      </c>
      <c r="R35" t="s">
        <v>118</v>
      </c>
    </row>
    <row r="36" spans="1:18" x14ac:dyDescent="0.2">
      <c r="A36" s="18">
        <v>27</v>
      </c>
      <c r="B36" s="19">
        <v>158</v>
      </c>
      <c r="C36" s="20" t="s">
        <v>73</v>
      </c>
      <c r="D36" s="20" t="s">
        <v>74</v>
      </c>
      <c r="E36" s="19">
        <v>1970</v>
      </c>
      <c r="F36" s="18" t="str">
        <f t="shared" si="0"/>
        <v>do 59</v>
      </c>
      <c r="G36" s="20" t="s">
        <v>14</v>
      </c>
      <c r="H36" s="21">
        <v>3.5590277777777776E-2</v>
      </c>
      <c r="I36" s="22" t="str">
        <f>IF(AND(E36&gt;1900,YEAR($C$5)-$E36&lt;=$I$8),COUNT($I$9:I35)+1,"")</f>
        <v/>
      </c>
      <c r="J36" s="22" t="str">
        <f>IF(AND(E36&gt;1900,YEAR($C$5)-$E36&gt;$I$8,YEAR($C$5)-$E36&lt;=$J$8),COUNT($J$9:J35)+1,"")</f>
        <v/>
      </c>
      <c r="K36" s="22" t="str">
        <f>IF(AND(E36&gt;1900,YEAR($C$5)-$E36&gt;$J$8,YEAR($C$5)-$E36&lt;=$K$8),COUNT($K$9:K35)+1,"")</f>
        <v/>
      </c>
      <c r="L36" s="22">
        <f>IF(AND(E36&gt;1900,YEAR($C$5)-$E36&gt;$K$8,YEAR($C$5)-$E36&lt;=$L$8),COUNT($L$9:L35)+1,"")</f>
        <v>3</v>
      </c>
      <c r="M36" s="22" t="str">
        <f>IF(AND(E36&gt;1900,YEAR($C$5)-$E36&gt;$L$8,YEAR($C$5)-$E36&lt;=$M$8),COUNT($M$9:M35)+1,"")</f>
        <v/>
      </c>
      <c r="N36" s="22" t="str">
        <f>IF(AND(E36&gt;1900,YEAR($C$5)-$E36&gt;=$N$8),COUNT($N$9:N35)+1,"")</f>
        <v/>
      </c>
      <c r="O36" s="23" t="s">
        <v>115</v>
      </c>
    </row>
    <row r="37" spans="1:18" x14ac:dyDescent="0.2">
      <c r="A37" s="18">
        <v>28</v>
      </c>
      <c r="B37" s="19">
        <v>141</v>
      </c>
      <c r="C37" s="20" t="s">
        <v>49</v>
      </c>
      <c r="D37" s="20" t="s">
        <v>50</v>
      </c>
      <c r="E37" s="19">
        <v>1988</v>
      </c>
      <c r="F37" s="18" t="str">
        <f t="shared" si="0"/>
        <v>do 39</v>
      </c>
      <c r="G37" s="20" t="s">
        <v>14</v>
      </c>
      <c r="H37" s="21">
        <v>3.8113425925925926E-2</v>
      </c>
      <c r="I37" s="22" t="str">
        <f>IF(AND(E37&gt;1900,YEAR($C$5)-$E37&lt;=$I$8),COUNT($I$9:I36)+1,"")</f>
        <v/>
      </c>
      <c r="J37" s="22">
        <f>IF(AND(E37&gt;1900,YEAR($C$5)-$E37&gt;$I$8,YEAR($C$5)-$E37&lt;=$J$8),COUNT($J$9:J36)+1,"")</f>
        <v>4</v>
      </c>
      <c r="K37" s="22" t="str">
        <f>IF(AND(E37&gt;1900,YEAR($C$5)-$E37&gt;$J$8,YEAR($C$5)-$E37&lt;=$K$8),COUNT($K$9:K36)+1,"")</f>
        <v/>
      </c>
      <c r="L37" s="22" t="str">
        <f>IF(AND(E37&gt;1900,YEAR($C$5)-$E37&gt;$K$8,YEAR($C$5)-$E37&lt;=$L$8),COUNT($L$9:L36)+1,"")</f>
        <v/>
      </c>
      <c r="M37" s="22" t="str">
        <f>IF(AND(E37&gt;1900,YEAR($C$5)-$E37&gt;$L$8,YEAR($C$5)-$E37&lt;=$M$8),COUNT($M$9:M36)+1,"")</f>
        <v/>
      </c>
      <c r="N37" s="22" t="str">
        <f>IF(AND(E37&gt;1900,YEAR($C$5)-$E37&gt;=$N$8),COUNT($N$9:N36)+1,"")</f>
        <v/>
      </c>
      <c r="O37" s="23" t="s">
        <v>115</v>
      </c>
    </row>
    <row r="38" spans="1:18" x14ac:dyDescent="0.2">
      <c r="A38" s="18">
        <v>29</v>
      </c>
      <c r="B38" s="19">
        <v>114</v>
      </c>
      <c r="C38" s="20" t="s">
        <v>88</v>
      </c>
      <c r="D38" s="20" t="s">
        <v>89</v>
      </c>
      <c r="E38" s="19">
        <v>1958</v>
      </c>
      <c r="F38" s="18" t="str">
        <f t="shared" si="0"/>
        <v>do 69</v>
      </c>
      <c r="G38" s="20" t="s">
        <v>14</v>
      </c>
      <c r="H38" s="21">
        <v>3.9849537037037037E-2</v>
      </c>
      <c r="I38" s="22" t="str">
        <f>IF(AND(E38&gt;1900,YEAR($C$5)-$E38&lt;=$I$8),COUNT($I$9:I37)+1,"")</f>
        <v/>
      </c>
      <c r="J38" s="22" t="str">
        <f>IF(AND(E38&gt;1900,YEAR($C$5)-$E38&gt;$I$8,YEAR($C$5)-$E38&lt;=$J$8),COUNT($J$9:J37)+1,"")</f>
        <v/>
      </c>
      <c r="K38" s="22" t="str">
        <f>IF(AND(E38&gt;1900,YEAR($C$5)-$E38&gt;$J$8,YEAR($C$5)-$E38&lt;=$K$8),COUNT($K$9:K37)+1,"")</f>
        <v/>
      </c>
      <c r="L38" s="22" t="str">
        <f>IF(AND(E38&gt;1900,YEAR($C$5)-$E38&gt;$K$8,YEAR($C$5)-$E38&lt;=$L$8),COUNT($L$9:L37)+1,"")</f>
        <v/>
      </c>
      <c r="M38" s="22">
        <f>IF(AND(E38&gt;1900,YEAR($C$5)-$E38&gt;$L$8,YEAR($C$5)-$E38&lt;=$M$8),COUNT($M$9:M37)+1,"")</f>
        <v>8</v>
      </c>
      <c r="N38" s="22" t="str">
        <f>IF(AND(E38&gt;1900,YEAR($C$5)-$E38&gt;=$N$8),COUNT($N$9:N37)+1,"")</f>
        <v/>
      </c>
      <c r="O38" s="23" t="s">
        <v>115</v>
      </c>
    </row>
    <row r="39" spans="1:18" x14ac:dyDescent="0.2">
      <c r="A39" s="18" t="s">
        <v>120</v>
      </c>
      <c r="B39" s="19">
        <v>122</v>
      </c>
      <c r="C39" s="20" t="s">
        <v>95</v>
      </c>
      <c r="D39" s="20" t="s">
        <v>96</v>
      </c>
      <c r="E39" s="19">
        <v>1940</v>
      </c>
      <c r="F39" s="18" t="str">
        <f t="shared" si="0"/>
        <v xml:space="preserve"> +</v>
      </c>
      <c r="G39" s="20" t="s">
        <v>14</v>
      </c>
      <c r="H39" s="21">
        <v>1.8807870370370371E-2</v>
      </c>
      <c r="I39" s="22" t="str">
        <f>IF(AND(E39&gt;1900,YEAR($C$5)-$E39&lt;=$I$8),COUNT($I$9:I38)+1,"")</f>
        <v/>
      </c>
      <c r="J39" s="22" t="str">
        <f>IF(AND(E39&gt;1900,YEAR($C$5)-$E39&gt;$I$8,YEAR($C$5)-$E39&lt;=$J$8),COUNT($J$9:J38)+1,"")</f>
        <v/>
      </c>
      <c r="K39" s="22" t="str">
        <f>IF(AND(E39&gt;1900,YEAR($C$5)-$E39&gt;$J$8,YEAR($C$5)-$E39&lt;=$K$8),COUNT($K$9:K38)+1,"")</f>
        <v/>
      </c>
      <c r="L39" s="22" t="str">
        <f>IF(AND(E39&gt;1900,YEAR($C$5)-$E39&gt;$K$8,YEAR($C$5)-$E39&lt;=$L$8),COUNT($L$9:L38)+1,"")</f>
        <v/>
      </c>
      <c r="M39" s="22" t="str">
        <f>IF(AND(E39&gt;1900,YEAR($C$5)-$E39&gt;$L$8,YEAR($C$5)-$E39&lt;=$M$8),COUNT($M$9:M38)+1,"")</f>
        <v/>
      </c>
      <c r="N39" s="22"/>
      <c r="O39" s="23" t="s">
        <v>115</v>
      </c>
    </row>
    <row r="40" spans="1:18" x14ac:dyDescent="0.2">
      <c r="A40" s="1"/>
      <c r="B40" s="1"/>
      <c r="C40" s="1"/>
      <c r="D40" s="1"/>
      <c r="E40" s="1"/>
      <c r="F40" s="1"/>
      <c r="G40" s="1"/>
      <c r="H40" s="1"/>
      <c r="I40" s="2"/>
      <c r="J40" s="2"/>
      <c r="K40" s="2"/>
      <c r="L40" s="2"/>
      <c r="M40" s="2"/>
      <c r="N40" s="2"/>
      <c r="O40" s="3"/>
    </row>
    <row r="41" spans="1:18" ht="18.75" x14ac:dyDescent="0.2">
      <c r="A41" s="24" t="s">
        <v>116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8" x14ac:dyDescent="0.2">
      <c r="A42" s="1"/>
      <c r="B42" s="1"/>
      <c r="C42" s="1"/>
      <c r="D42" s="1"/>
      <c r="E42" s="1"/>
      <c r="F42" s="1"/>
      <c r="G42" s="1"/>
      <c r="H42" s="1"/>
      <c r="I42" s="2"/>
      <c r="J42" s="2"/>
      <c r="K42" s="2"/>
      <c r="L42" s="2"/>
      <c r="M42" s="2"/>
      <c r="N42" s="2"/>
      <c r="O42" s="3"/>
    </row>
    <row r="43" spans="1:18" x14ac:dyDescent="0.2">
      <c r="A43" s="10"/>
      <c r="B43" s="11" t="s">
        <v>0</v>
      </c>
      <c r="C43" s="10"/>
      <c r="D43" s="10"/>
      <c r="E43" s="12" t="s">
        <v>3</v>
      </c>
      <c r="F43" s="10"/>
      <c r="G43" s="10"/>
      <c r="H43" s="10"/>
      <c r="I43" s="13">
        <f t="shared" ref="I43:N43" si="1">I$8</f>
        <v>29</v>
      </c>
      <c r="J43" s="13">
        <f t="shared" si="1"/>
        <v>39</v>
      </c>
      <c r="K43" s="13">
        <f t="shared" si="1"/>
        <v>49</v>
      </c>
      <c r="L43" s="13">
        <f t="shared" si="1"/>
        <v>59</v>
      </c>
      <c r="M43" s="13">
        <f t="shared" si="1"/>
        <v>69</v>
      </c>
      <c r="N43" s="14">
        <f t="shared" si="1"/>
        <v>70</v>
      </c>
      <c r="O43" s="10"/>
    </row>
    <row r="44" spans="1:18" x14ac:dyDescent="0.2">
      <c r="A44" s="15" t="s">
        <v>104</v>
      </c>
      <c r="B44" s="16" t="s">
        <v>5</v>
      </c>
      <c r="C44" s="15" t="s">
        <v>1</v>
      </c>
      <c r="D44" s="15" t="s">
        <v>2</v>
      </c>
      <c r="E44" s="15" t="s">
        <v>105</v>
      </c>
      <c r="F44" s="15" t="s">
        <v>106</v>
      </c>
      <c r="G44" s="15" t="s">
        <v>4</v>
      </c>
      <c r="H44" s="15"/>
      <c r="I44" s="17" t="s">
        <v>108</v>
      </c>
      <c r="J44" s="17" t="s">
        <v>109</v>
      </c>
      <c r="K44" s="17" t="s">
        <v>110</v>
      </c>
      <c r="L44" s="17" t="s">
        <v>111</v>
      </c>
      <c r="M44" s="17" t="s">
        <v>112</v>
      </c>
      <c r="N44" s="17" t="s">
        <v>113</v>
      </c>
      <c r="O44" s="15" t="s">
        <v>114</v>
      </c>
    </row>
    <row r="45" spans="1:18" x14ac:dyDescent="0.2">
      <c r="A45" s="18">
        <v>1</v>
      </c>
      <c r="B45" s="19">
        <v>17</v>
      </c>
      <c r="C45" s="20" t="s">
        <v>6</v>
      </c>
      <c r="D45" s="20" t="s">
        <v>7</v>
      </c>
      <c r="E45" s="19">
        <v>1997</v>
      </c>
      <c r="F45" s="18" t="str">
        <f>IF($E45&gt;1900,IF(YEAR($C$5)-$E45&lt;=$J$8,"do "&amp;$J$8,IF(YEAR($C$5)-$E45&lt;=$K$8,"do "&amp;$K$8,IF(YEAR($C$5)-$E45&lt;=$L$8,"do "&amp;$L$8,IF(YEAR($C$5)-$E45&lt;=$M$8,"do "&amp;$M$8,IF(YEAR($C$5)-$E45&lt;=$N$8,"do "&amp;$N$8,$O$8&amp;" +"))))),"")</f>
        <v>do 39</v>
      </c>
      <c r="G45" s="20" t="s">
        <v>8</v>
      </c>
      <c r="H45" s="21">
        <v>1.0254629629629629E-2</v>
      </c>
      <c r="I45" s="22">
        <f>IF(AND(E45&gt;1900,YEAR($C$5)-$E45&lt;=$I$8),COUNT($I$44:I44)+1,"")</f>
        <v>1</v>
      </c>
      <c r="J45" s="22" t="str">
        <f>IF(AND(E45&gt;1900,YEAR($C$5)-$E45&gt;$I$8,YEAR($C$5)-$E45&lt;=$J$8),COUNT($J$44:J44)+1,"")</f>
        <v/>
      </c>
      <c r="K45" s="22" t="str">
        <f>IF(AND(E45&gt;1900,YEAR($C$5)-$E45&gt;$J$8,YEAR($C$5)-$E45&lt;=$K$8),COUNT($K$44:K44)+1,"")</f>
        <v/>
      </c>
      <c r="L45" s="22" t="str">
        <f>IF(AND(E45&gt;1900,YEAR($C$5)-$E45&gt;$K$8,YEAR($C$5)-$E45&lt;=$L$8),COUNT($L$44:L44)+1,"")</f>
        <v/>
      </c>
      <c r="M45" s="22" t="str">
        <f>IF(AND(E45&gt;1900,YEAR($C$5)-$E45&gt;$L$8,YEAR($C$5)-$E45&lt;=$M$8),COUNT($M$44:M44)+1,"")</f>
        <v/>
      </c>
      <c r="N45" s="22" t="str">
        <f>IF(AND(E45&gt;1900,YEAR($C$5)-$E45&gt;=$N$8),COUNT($N$44:N44)+1,"")</f>
        <v/>
      </c>
      <c r="O45" s="23" t="s">
        <v>117</v>
      </c>
    </row>
    <row r="46" spans="1:18" x14ac:dyDescent="0.2">
      <c r="A46" s="18">
        <v>2</v>
      </c>
      <c r="B46" s="19">
        <v>7</v>
      </c>
      <c r="C46" s="20" t="s">
        <v>9</v>
      </c>
      <c r="D46" s="20" t="s">
        <v>10</v>
      </c>
      <c r="E46" s="19">
        <v>1997</v>
      </c>
      <c r="F46" s="18" t="str">
        <f>IF($E46&gt;1900,IF(YEAR($C$5)-$E46&lt;=$J$8,"do "&amp;$J$8,IF(YEAR($C$5)-$E46&lt;=$K$8,"do "&amp;$K$8,IF(YEAR($C$5)-$E46&lt;=$L$8,"do "&amp;$L$8,IF(YEAR($C$5)-$E46&lt;=$M$8,"do "&amp;$M$8,IF(YEAR($C$5)-$E46&lt;=$N$8,"do "&amp;$N$8,$O$8&amp;" +"))))),"")</f>
        <v>do 39</v>
      </c>
      <c r="G46" s="20" t="s">
        <v>11</v>
      </c>
      <c r="H46" s="21">
        <v>1.0497685185185186E-2</v>
      </c>
      <c r="I46" s="22">
        <f>IF(AND(E46&gt;1900,YEAR($C$5)-$E46&lt;=$I$8),COUNT($I$44:I45)+1,"")</f>
        <v>2</v>
      </c>
      <c r="J46" s="22" t="str">
        <f>IF(AND(E46&gt;1900,YEAR($C$5)-$E46&gt;$I$8,YEAR($C$5)-$E46&lt;=$J$8),COUNT($J$44:J45)+1,"")</f>
        <v/>
      </c>
      <c r="K46" s="22" t="str">
        <f>IF(AND(E46&gt;1900,YEAR($C$5)-$E46&gt;$J$8,YEAR($C$5)-$E46&lt;=$K$8),COUNT($K$44:K45)+1,"")</f>
        <v/>
      </c>
      <c r="L46" s="22" t="str">
        <f>IF(AND(E46&gt;1900,YEAR($C$5)-$E46&gt;$K$8,YEAR($C$5)-$E46&lt;=$L$8),COUNT($L$44:L45)+1,"")</f>
        <v/>
      </c>
      <c r="M46" s="22" t="str">
        <f>IF(AND(E46&gt;1900,YEAR($C$5)-$E46&gt;$L$8,YEAR($C$5)-$E46&lt;=$M$8),COUNT($M$44:M45)+1,"")</f>
        <v/>
      </c>
      <c r="N46" s="22" t="str">
        <f>IF(AND(E46&gt;1900,YEAR($C$5)-$E46&gt;=$N$8),COUNT($N$44:N45)+1,"")</f>
        <v/>
      </c>
      <c r="O46" s="23" t="s">
        <v>117</v>
      </c>
    </row>
    <row r="47" spans="1:18" x14ac:dyDescent="0.2">
      <c r="A47" s="18">
        <v>3</v>
      </c>
      <c r="B47" s="19">
        <v>201</v>
      </c>
      <c r="C47" s="20" t="s">
        <v>17</v>
      </c>
      <c r="D47" s="20" t="s">
        <v>18</v>
      </c>
      <c r="E47" s="19">
        <v>1973</v>
      </c>
      <c r="F47" s="18" t="str">
        <f>IF($E47&gt;1900,IF(YEAR($C$5)-$E47&lt;=$J$8,"do "&amp;$J$8,IF(YEAR($C$5)-$E47&lt;=$K$8,"do "&amp;$K$8,IF(YEAR($C$5)-$E47&lt;=$L$8,"do "&amp;$L$8,IF(YEAR($C$5)-$E47&lt;=$M$8,"do "&amp;$M$8,IF(YEAR($C$5)-$E47&lt;=$N$8,"do "&amp;$N$8,$O$8&amp;" +"))))),"")</f>
        <v>do 59</v>
      </c>
      <c r="G47" s="20" t="s">
        <v>14</v>
      </c>
      <c r="H47" s="21">
        <v>1.2233796296296296E-2</v>
      </c>
      <c r="I47" s="22" t="str">
        <f>IF(AND(E47&gt;1900,YEAR($C$5)-$E47&lt;=$I$8),COUNT($I$44:I46)+1,"")</f>
        <v/>
      </c>
      <c r="J47" s="22" t="str">
        <f>IF(AND(E47&gt;1900,YEAR($C$5)-$E47&gt;$I$8,YEAR($C$5)-$E47&lt;=$J$8),COUNT($J$44:J46)+1,"")</f>
        <v/>
      </c>
      <c r="K47" s="22" t="str">
        <f>IF(AND(E47&gt;1900,YEAR($C$5)-$E47&gt;$J$8,YEAR($C$5)-$E47&lt;=$K$8),COUNT($K$44:K46)+1,"")</f>
        <v/>
      </c>
      <c r="L47" s="22">
        <f>IF(AND(E47&gt;1900,YEAR($C$5)-$E47&gt;$K$8,YEAR($C$5)-$E47&lt;=$L$8),COUNT($L$44:L46)+1,"")</f>
        <v>1</v>
      </c>
      <c r="M47" s="22" t="str">
        <f>IF(AND(E47&gt;1900,YEAR($C$5)-$E47&gt;$L$8,YEAR($C$5)-$E47&lt;=$M$8),COUNT($M$44:M46)+1,"")</f>
        <v/>
      </c>
      <c r="N47" s="22" t="str">
        <f>IF(AND(E47&gt;1900,YEAR($C$5)-$E47&gt;=$N$8),COUNT($N$44:N46)+1,"")</f>
        <v/>
      </c>
      <c r="O47" s="23" t="s">
        <v>117</v>
      </c>
    </row>
    <row r="48" spans="1:18" x14ac:dyDescent="0.2">
      <c r="A48" s="18">
        <v>4</v>
      </c>
      <c r="B48" s="19">
        <v>231</v>
      </c>
      <c r="C48" s="20" t="s">
        <v>12</v>
      </c>
      <c r="D48" s="20" t="s">
        <v>13</v>
      </c>
      <c r="E48" s="19">
        <v>1987</v>
      </c>
      <c r="F48" s="18" t="str">
        <f>IF($E48&gt;1900,IF(YEAR($C$5)-$E48&lt;=$J$8,"do "&amp;$J$8,IF(YEAR($C$5)-$E48&lt;=$K$8,"do "&amp;$K$8,IF(YEAR($C$5)-$E48&lt;=$L$8,"do "&amp;$L$8,IF(YEAR($C$5)-$E48&lt;=$M$8,"do "&amp;$M$8,IF(YEAR($C$5)-$E48&lt;=$N$8,"do "&amp;$N$8,$O$8&amp;" +"))))),"")</f>
        <v>do 39</v>
      </c>
      <c r="G48" s="20" t="s">
        <v>14</v>
      </c>
      <c r="H48" s="21">
        <v>1.2743055555555556E-2</v>
      </c>
      <c r="I48" s="22" t="str">
        <f>IF(AND(E48&gt;1900,YEAR($C$5)-$E48&lt;=$I$8),COUNT($I$44:I47)+1,"")</f>
        <v/>
      </c>
      <c r="J48" s="22">
        <f>IF(AND(E48&gt;1900,YEAR($C$5)-$E48&gt;$I$8,YEAR($C$5)-$E48&lt;=$J$8),COUNT($J$44:J47)+1,"")</f>
        <v>1</v>
      </c>
      <c r="K48" s="22" t="str">
        <f>IF(AND(E48&gt;1900,YEAR($C$5)-$E48&gt;$J$8,YEAR($C$5)-$E48&lt;=$K$8),COUNT($K$44:K47)+1,"")</f>
        <v/>
      </c>
      <c r="L48" s="22" t="str">
        <f>IF(AND(E48&gt;1900,YEAR($C$5)-$E48&gt;$K$8,YEAR($C$5)-$E48&lt;=$L$8),COUNT($L$44:L47)+1,"")</f>
        <v/>
      </c>
      <c r="M48" s="22" t="str">
        <f>IF(AND(E48&gt;1900,YEAR($C$5)-$E48&gt;$L$8,YEAR($C$5)-$E48&lt;=$M$8),COUNT($M$44:M47)+1,"")</f>
        <v/>
      </c>
      <c r="N48" s="22" t="str">
        <f>IF(AND(E48&gt;1900,YEAR($C$5)-$E48&gt;=$N$8),COUNT($N$44:N47)+1,"")</f>
        <v/>
      </c>
      <c r="O48" s="23" t="s">
        <v>117</v>
      </c>
    </row>
    <row r="49" spans="1:15" x14ac:dyDescent="0.2">
      <c r="A49" s="18">
        <v>5</v>
      </c>
      <c r="B49" s="19">
        <v>229</v>
      </c>
      <c r="C49" s="20" t="s">
        <v>34</v>
      </c>
      <c r="D49" s="20" t="s">
        <v>35</v>
      </c>
      <c r="E49" s="19">
        <v>1957</v>
      </c>
      <c r="F49" s="18" t="str">
        <f>IF($E49&gt;1900,IF(YEAR($C$5)-$E49&lt;=$J$8,"do "&amp;$J$8,IF(YEAR($C$5)-$E49&lt;=$K$8,"do "&amp;$K$8,IF(YEAR($C$5)-$E49&lt;=$L$8,"do "&amp;$L$8,IF(YEAR($C$5)-$E49&lt;=$M$8,"do "&amp;$M$8,IF(YEAR($C$5)-$E49&lt;=$N$8,"do "&amp;$N$8,$O$8&amp;" +"))))),"")</f>
        <v>do 69</v>
      </c>
      <c r="G49" s="20" t="s">
        <v>14</v>
      </c>
      <c r="H49" s="21">
        <v>1.2997685185185183E-2</v>
      </c>
      <c r="I49" s="22" t="str">
        <f>IF(AND(E49&gt;1900,YEAR($C$5)-$E49&lt;=$I$8),COUNT($I$44:I48)+1,"")</f>
        <v/>
      </c>
      <c r="J49" s="22" t="str">
        <f>IF(AND(E49&gt;1900,YEAR($C$5)-$E49&gt;$I$8,YEAR($C$5)-$E49&lt;=$J$8),COUNT($J$44:J48)+1,"")</f>
        <v/>
      </c>
      <c r="K49" s="22" t="str">
        <f>IF(AND(E49&gt;1900,YEAR($C$5)-$E49&gt;$J$8,YEAR($C$5)-$E49&lt;=$K$8),COUNT($K$44:K48)+1,"")</f>
        <v/>
      </c>
      <c r="L49" s="22" t="str">
        <f>IF(AND(E49&gt;1900,YEAR($C$5)-$E49&gt;$K$8,YEAR($C$5)-$E49&lt;=$L$8),COUNT($L$44:L48)+1,"")</f>
        <v/>
      </c>
      <c r="M49" s="22">
        <f>IF(AND(E49&gt;1900,YEAR($C$5)-$E49&gt;$L$8,YEAR($C$5)-$E49&lt;=$M$8),COUNT($M$44:M48)+1,"")</f>
        <v>1</v>
      </c>
      <c r="N49" s="22" t="str">
        <f>IF(AND(E49&gt;1900,YEAR($C$5)-$E49&gt;=$N$8),COUNT($N$44:N48)+1,"")</f>
        <v/>
      </c>
      <c r="O49" s="23" t="s">
        <v>117</v>
      </c>
    </row>
    <row r="50" spans="1:15" x14ac:dyDescent="0.2">
      <c r="A50" s="18">
        <v>6</v>
      </c>
      <c r="B50" s="19">
        <v>8</v>
      </c>
      <c r="C50" s="20" t="s">
        <v>9</v>
      </c>
      <c r="D50" s="20" t="s">
        <v>15</v>
      </c>
      <c r="E50" s="19">
        <v>1996</v>
      </c>
      <c r="F50" s="18" t="str">
        <f>IF($E50&gt;1900,IF(YEAR($C$5)-$E50&lt;=$J$8,"do "&amp;$J$8,IF(YEAR($C$5)-$E50&lt;=$K$8,"do "&amp;$K$8,IF(YEAR($C$5)-$E50&lt;=$L$8,"do "&amp;$L$8,IF(YEAR($C$5)-$E50&lt;=$M$8,"do "&amp;$M$8,IF(YEAR($C$5)-$E50&lt;=$N$8,"do "&amp;$N$8,$O$8&amp;" +"))))),"")</f>
        <v>do 39</v>
      </c>
      <c r="G50" s="20" t="s">
        <v>11</v>
      </c>
      <c r="H50" s="21">
        <v>1.3182870370370371E-2</v>
      </c>
      <c r="I50" s="22">
        <f>IF(AND(E50&gt;1900,YEAR($C$5)-$E50&lt;=$I$8),COUNT($I$44:I49)+1,"")</f>
        <v>3</v>
      </c>
      <c r="J50" s="22" t="str">
        <f>IF(AND(E50&gt;1900,YEAR($C$5)-$E50&gt;$I$8,YEAR($C$5)-$E50&lt;=$J$8),COUNT($J$44:J49)+1,"")</f>
        <v/>
      </c>
      <c r="K50" s="22" t="str">
        <f>IF(AND(E50&gt;1900,YEAR($C$5)-$E50&gt;$J$8,YEAR($C$5)-$E50&lt;=$K$8),COUNT($K$44:K49)+1,"")</f>
        <v/>
      </c>
      <c r="L50" s="22" t="str">
        <f>IF(AND(E50&gt;1900,YEAR($C$5)-$E50&gt;$K$8,YEAR($C$5)-$E50&lt;=$L$8),COUNT($L$44:L49)+1,"")</f>
        <v/>
      </c>
      <c r="M50" s="22" t="str">
        <f>IF(AND(E50&gt;1900,YEAR($C$5)-$E50&gt;$L$8,YEAR($C$5)-$E50&lt;=$M$8),COUNT($M$44:M49)+1,"")</f>
        <v/>
      </c>
      <c r="N50" s="22" t="str">
        <f>IF(AND(E50&gt;1900,YEAR($C$5)-$E50&gt;=$N$8),COUNT($N$44:N49)+1,"")</f>
        <v/>
      </c>
      <c r="O50" s="23" t="s">
        <v>117</v>
      </c>
    </row>
    <row r="51" spans="1:15" x14ac:dyDescent="0.2">
      <c r="A51" s="18">
        <v>7</v>
      </c>
      <c r="B51" s="19">
        <v>21</v>
      </c>
      <c r="C51" s="20" t="s">
        <v>16</v>
      </c>
      <c r="D51" s="20" t="s">
        <v>10</v>
      </c>
      <c r="E51" s="19">
        <v>1991</v>
      </c>
      <c r="F51" s="18" t="str">
        <f>IF($E51&gt;1900,IF(YEAR($C$5)-$E51&lt;=$J$8,"do "&amp;$J$8,IF(YEAR($C$5)-$E51&lt;=$K$8,"do "&amp;$K$8,IF(YEAR($C$5)-$E51&lt;=$L$8,"do "&amp;$L$8,IF(YEAR($C$5)-$E51&lt;=$M$8,"do "&amp;$M$8,IF(YEAR($C$5)-$E51&lt;=$N$8,"do "&amp;$N$8,$O$8&amp;" +"))))),"")</f>
        <v>do 39</v>
      </c>
      <c r="G51" s="20" t="s">
        <v>8</v>
      </c>
      <c r="H51" s="21">
        <v>1.3379629629629628E-2</v>
      </c>
      <c r="I51" s="22" t="str">
        <f>IF(AND(E51&gt;1900,YEAR($C$5)-$E51&lt;=$I$8),COUNT($I$44:I50)+1,"")</f>
        <v/>
      </c>
      <c r="J51" s="22">
        <f>IF(AND(E51&gt;1900,YEAR($C$5)-$E51&gt;$I$8,YEAR($C$5)-$E51&lt;=$J$8),COUNT($J$44:J50)+1,"")</f>
        <v>2</v>
      </c>
      <c r="K51" s="22" t="str">
        <f>IF(AND(E51&gt;1900,YEAR($C$5)-$E51&gt;$J$8,YEAR($C$5)-$E51&lt;=$K$8),COUNT($K$44:K50)+1,"")</f>
        <v/>
      </c>
      <c r="L51" s="22" t="str">
        <f>IF(AND(E51&gt;1900,YEAR($C$5)-$E51&gt;$K$8,YEAR($C$5)-$E51&lt;=$L$8),COUNT($L$44:L50)+1,"")</f>
        <v/>
      </c>
      <c r="M51" s="22" t="str">
        <f>IF(AND(E51&gt;1900,YEAR($C$5)-$E51&gt;$L$8,YEAR($C$5)-$E51&lt;=$M$8),COUNT($M$44:M50)+1,"")</f>
        <v/>
      </c>
      <c r="N51" s="22" t="str">
        <f>IF(AND(E51&gt;1900,YEAR($C$5)-$E51&gt;=$N$8),COUNT($N$44:N50)+1,"")</f>
        <v/>
      </c>
      <c r="O51" s="23" t="s">
        <v>117</v>
      </c>
    </row>
    <row r="52" spans="1:15" x14ac:dyDescent="0.2">
      <c r="A52" s="18">
        <v>8</v>
      </c>
      <c r="B52" s="19">
        <v>10</v>
      </c>
      <c r="C52" s="20" t="s">
        <v>19</v>
      </c>
      <c r="D52" s="20" t="s">
        <v>20</v>
      </c>
      <c r="E52" s="19">
        <v>1968</v>
      </c>
      <c r="F52" s="18" t="str">
        <f>IF($E52&gt;1900,IF(YEAR($C$5)-$E52&lt;=$J$8,"do "&amp;$J$8,IF(YEAR($C$5)-$E52&lt;=$K$8,"do "&amp;$K$8,IF(YEAR($C$5)-$E52&lt;=$L$8,"do "&amp;$L$8,IF(YEAR($C$5)-$E52&lt;=$M$8,"do "&amp;$M$8,IF(YEAR($C$5)-$E52&lt;=$N$8,"do "&amp;$N$8,$O$8&amp;" +"))))),"")</f>
        <v>do 59</v>
      </c>
      <c r="G52" s="20" t="s">
        <v>21</v>
      </c>
      <c r="H52" s="21">
        <v>1.3541666666666667E-2</v>
      </c>
      <c r="I52" s="22" t="str">
        <f>IF(AND(E52&gt;1900,YEAR($C$5)-$E52&lt;=$I$8),COUNT($I$44:I51)+1,"")</f>
        <v/>
      </c>
      <c r="J52" s="22" t="str">
        <f>IF(AND(E52&gt;1900,YEAR($C$5)-$E52&gt;$I$8,YEAR($C$5)-$E52&lt;=$J$8),COUNT($J$44:J51)+1,"")</f>
        <v/>
      </c>
      <c r="K52" s="22" t="str">
        <f>IF(AND(E52&gt;1900,YEAR($C$5)-$E52&gt;$J$8,YEAR($C$5)-$E52&lt;=$K$8),COUNT($K$44:K51)+1,"")</f>
        <v/>
      </c>
      <c r="L52" s="22">
        <f>IF(AND(E52&gt;1900,YEAR($C$5)-$E52&gt;$K$8,YEAR($C$5)-$E52&lt;=$L$8),COUNT($L$44:L51)+1,"")</f>
        <v>2</v>
      </c>
      <c r="M52" s="22" t="str">
        <f>IF(AND(E52&gt;1900,YEAR($C$5)-$E52&gt;$L$8,YEAR($C$5)-$E52&lt;=$M$8),COUNT($M$44:M51)+1,"")</f>
        <v/>
      </c>
      <c r="N52" s="22" t="str">
        <f>IF(AND(E52&gt;1900,YEAR($C$5)-$E52&gt;=$N$8),COUNT($N$44:N51)+1,"")</f>
        <v/>
      </c>
      <c r="O52" s="23" t="s">
        <v>117</v>
      </c>
    </row>
    <row r="53" spans="1:15" x14ac:dyDescent="0.2">
      <c r="A53" s="18">
        <v>9</v>
      </c>
      <c r="B53" s="19">
        <v>207</v>
      </c>
      <c r="C53" s="20" t="s">
        <v>24</v>
      </c>
      <c r="D53" s="20" t="s">
        <v>25</v>
      </c>
      <c r="E53" s="19">
        <v>1959</v>
      </c>
      <c r="F53" s="18" t="str">
        <f>IF($E53&gt;1900,IF(YEAR($C$5)-$E53&lt;=$J$8,"do "&amp;$J$8,IF(YEAR($C$5)-$E53&lt;=$K$8,"do "&amp;$K$8,IF(YEAR($C$5)-$E53&lt;=$L$8,"do "&amp;$L$8,IF(YEAR($C$5)-$E53&lt;=$M$8,"do "&amp;$M$8,IF(YEAR($C$5)-$E53&lt;=$N$8,"do "&amp;$N$8,$O$8&amp;" +"))))),"")</f>
        <v>do 69</v>
      </c>
      <c r="G53" s="20" t="s">
        <v>14</v>
      </c>
      <c r="H53" s="21">
        <v>1.4027777777777778E-2</v>
      </c>
      <c r="I53" s="22" t="str">
        <f>IF(AND(E53&gt;1900,YEAR($C$5)-$E53&lt;=$I$8),COUNT($I$44:I52)+1,"")</f>
        <v/>
      </c>
      <c r="J53" s="22" t="str">
        <f>IF(AND(E53&gt;1900,YEAR($C$5)-$E53&gt;$I$8,YEAR($C$5)-$E53&lt;=$J$8),COUNT($J$44:J52)+1,"")</f>
        <v/>
      </c>
      <c r="K53" s="22" t="str">
        <f>IF(AND(E53&gt;1900,YEAR($C$5)-$E53&gt;$J$8,YEAR($C$5)-$E53&lt;=$K$8),COUNT($K$44:K52)+1,"")</f>
        <v/>
      </c>
      <c r="L53" s="22" t="str">
        <f>IF(AND(E53&gt;1900,YEAR($C$5)-$E53&gt;$K$8,YEAR($C$5)-$E53&lt;=$L$8),COUNT($L$44:L52)+1,"")</f>
        <v/>
      </c>
      <c r="M53" s="22">
        <f>IF(AND(E53&gt;1900,YEAR($C$5)-$E53&gt;$L$8,YEAR($C$5)-$E53&lt;=$M$8),COUNT($M$44:M52)+1,"")</f>
        <v>2</v>
      </c>
      <c r="N53" s="22" t="str">
        <f>IF(AND(E53&gt;1900,YEAR($C$5)-$E53&gt;=$N$8),COUNT($N$44:N52)+1,"")</f>
        <v/>
      </c>
      <c r="O53" s="23" t="s">
        <v>117</v>
      </c>
    </row>
    <row r="54" spans="1:15" x14ac:dyDescent="0.2">
      <c r="A54" s="18">
        <v>10</v>
      </c>
      <c r="B54" s="19">
        <v>215</v>
      </c>
      <c r="C54" s="20" t="s">
        <v>26</v>
      </c>
      <c r="D54" s="20" t="s">
        <v>27</v>
      </c>
      <c r="E54" s="19">
        <v>1960</v>
      </c>
      <c r="F54" s="18" t="str">
        <f>IF($E54&gt;1900,IF(YEAR($C$5)-$E54&lt;=$J$8,"do "&amp;$J$8,IF(YEAR($C$5)-$E54&lt;=$K$8,"do "&amp;$K$8,IF(YEAR($C$5)-$E54&lt;=$L$8,"do "&amp;$L$8,IF(YEAR($C$5)-$E54&lt;=$M$8,"do "&amp;$M$8,IF(YEAR($C$5)-$E54&lt;=$N$8,"do "&amp;$N$8,$O$8&amp;" +"))))),"")</f>
        <v>do 69</v>
      </c>
      <c r="G54" s="20" t="s">
        <v>14</v>
      </c>
      <c r="H54" s="21">
        <v>1.4108796296296295E-2</v>
      </c>
      <c r="I54" s="22" t="str">
        <f>IF(AND(E54&gt;1900,YEAR($C$5)-$E54&lt;=$I$8),COUNT($I$44:I53)+1,"")</f>
        <v/>
      </c>
      <c r="J54" s="22" t="str">
        <f>IF(AND(E54&gt;1900,YEAR($C$5)-$E54&gt;$I$8,YEAR($C$5)-$E54&lt;=$J$8),COUNT($J$44:J53)+1,"")</f>
        <v/>
      </c>
      <c r="K54" s="22" t="str">
        <f>IF(AND(E54&gt;1900,YEAR($C$5)-$E54&gt;$J$8,YEAR($C$5)-$E54&lt;=$K$8),COUNT($K$44:K53)+1,"")</f>
        <v/>
      </c>
      <c r="L54" s="22" t="str">
        <f>IF(AND(E54&gt;1900,YEAR($C$5)-$E54&gt;$K$8,YEAR($C$5)-$E54&lt;=$L$8),COUNT($L$44:L53)+1,"")</f>
        <v/>
      </c>
      <c r="M54" s="22">
        <f>IF(AND(E54&gt;1900,YEAR($C$5)-$E54&gt;$L$8,YEAR($C$5)-$E54&lt;=$M$8),COUNT($M$44:M53)+1,"")</f>
        <v>3</v>
      </c>
      <c r="N54" s="22" t="str">
        <f>IF(AND(E54&gt;1900,YEAR($C$5)-$E54&gt;=$N$8),COUNT($N$44:N53)+1,"")</f>
        <v/>
      </c>
      <c r="O54" s="23" t="s">
        <v>117</v>
      </c>
    </row>
    <row r="55" spans="1:15" x14ac:dyDescent="0.2">
      <c r="A55" s="18">
        <v>11</v>
      </c>
      <c r="B55" s="19">
        <v>203</v>
      </c>
      <c r="C55" s="20" t="s">
        <v>36</v>
      </c>
      <c r="D55" s="20" t="s">
        <v>37</v>
      </c>
      <c r="E55" s="19">
        <v>1950</v>
      </c>
      <c r="F55" s="18" t="str">
        <f>IF($E55&gt;1900,IF(YEAR($C$5)-$E55&lt;=$J$8,"do "&amp;$J$8,IF(YEAR($C$5)-$E55&lt;=$K$8,"do "&amp;$K$8,IF(YEAR($C$5)-$E55&lt;=$L$8,"do "&amp;$L$8,IF(YEAR($C$5)-$E55&lt;=$M$8,"do "&amp;$M$8,IF(YEAR($C$5)-$E55&lt;=$N$8,"do "&amp;$N$8,$O$8&amp;" +"))))),"")</f>
        <v xml:space="preserve"> +</v>
      </c>
      <c r="G55" s="20" t="s">
        <v>14</v>
      </c>
      <c r="H55" s="21">
        <v>1.4988425925925926E-2</v>
      </c>
      <c r="I55" s="22" t="str">
        <f>IF(AND(E55&gt;1900,YEAR($C$5)-$E55&lt;=$I$8),COUNT($I$44:I54)+1,"")</f>
        <v/>
      </c>
      <c r="J55" s="22" t="str">
        <f>IF(AND(E55&gt;1900,YEAR($C$5)-$E55&gt;$I$8,YEAR($C$5)-$E55&lt;=$J$8),COUNT($J$44:J54)+1,"")</f>
        <v/>
      </c>
      <c r="K55" s="22" t="str">
        <f>IF(AND(E55&gt;1900,YEAR($C$5)-$E55&gt;$J$8,YEAR($C$5)-$E55&lt;=$K$8),COUNT($K$44:K54)+1,"")</f>
        <v/>
      </c>
      <c r="L55" s="22" t="str">
        <f>IF(AND(E55&gt;1900,YEAR($C$5)-$E55&gt;$K$8,YEAR($C$5)-$E55&lt;=$L$8),COUNT($L$44:L54)+1,"")</f>
        <v/>
      </c>
      <c r="M55" s="22" t="str">
        <f>IF(AND(E55&gt;1900,YEAR($C$5)-$E55&gt;$L$8,YEAR($C$5)-$E55&lt;=$M$8),COUNT($M$44:M54)+1,"")</f>
        <v/>
      </c>
      <c r="N55" s="22">
        <f>IF(AND(E55&gt;1900,YEAR($C$5)-$E55&gt;=$N$8),COUNT($N$44:N54)+1,"")</f>
        <v>1</v>
      </c>
      <c r="O55" s="23" t="s">
        <v>117</v>
      </c>
    </row>
    <row r="56" spans="1:15" x14ac:dyDescent="0.2">
      <c r="A56" s="18">
        <v>12</v>
      </c>
      <c r="B56" s="19">
        <v>205</v>
      </c>
      <c r="C56" s="20" t="s">
        <v>38</v>
      </c>
      <c r="D56" s="20" t="s">
        <v>39</v>
      </c>
      <c r="E56" s="19">
        <v>1952</v>
      </c>
      <c r="F56" s="18" t="str">
        <f>IF($E56&gt;1900,IF(YEAR($C$5)-$E56&lt;=$J$8,"do "&amp;$J$8,IF(YEAR($C$5)-$E56&lt;=$K$8,"do "&amp;$K$8,IF(YEAR($C$5)-$E56&lt;=$L$8,"do "&amp;$L$8,IF(YEAR($C$5)-$E56&lt;=$M$8,"do "&amp;$M$8,IF(YEAR($C$5)-$E56&lt;=$N$8,"do "&amp;$N$8,$O$8&amp;" +"))))),"")</f>
        <v xml:space="preserve"> +</v>
      </c>
      <c r="G56" s="20" t="s">
        <v>14</v>
      </c>
      <c r="H56" s="21">
        <v>1.6030092592592592E-2</v>
      </c>
      <c r="I56" s="22" t="str">
        <f>IF(AND(E56&gt;1900,YEAR($C$5)-$E56&lt;=$I$8),COUNT($I$44:I55)+1,"")</f>
        <v/>
      </c>
      <c r="J56" s="22" t="str">
        <f>IF(AND(E56&gt;1900,YEAR($C$5)-$E56&gt;$I$8,YEAR($C$5)-$E56&lt;=$J$8),COUNT($J$44:J55)+1,"")</f>
        <v/>
      </c>
      <c r="K56" s="22" t="str">
        <f>IF(AND(E56&gt;1900,YEAR($C$5)-$E56&gt;$J$8,YEAR($C$5)-$E56&lt;=$K$8),COUNT($K$44:K55)+1,"")</f>
        <v/>
      </c>
      <c r="L56" s="22" t="str">
        <f>IF(AND(E56&gt;1900,YEAR($C$5)-$E56&gt;$K$8,YEAR($C$5)-$E56&lt;=$L$8),COUNT($L$44:L55)+1,"")</f>
        <v/>
      </c>
      <c r="M56" s="22" t="str">
        <f>IF(AND(E56&gt;1900,YEAR($C$5)-$E56&gt;$L$8,YEAR($C$5)-$E56&lt;=$M$8),COUNT($M$44:M55)+1,"")</f>
        <v/>
      </c>
      <c r="N56" s="22">
        <f>IF(AND(E56&gt;1900,YEAR($C$5)-$E56&gt;=$N$8),COUNT($N$44:N55)+1,"")</f>
        <v>2</v>
      </c>
      <c r="O56" s="23" t="s">
        <v>117</v>
      </c>
    </row>
    <row r="57" spans="1:15" x14ac:dyDescent="0.2">
      <c r="A57" s="18">
        <v>13</v>
      </c>
      <c r="B57" s="19">
        <v>20</v>
      </c>
      <c r="C57" s="20" t="s">
        <v>28</v>
      </c>
      <c r="D57" s="20" t="s">
        <v>29</v>
      </c>
      <c r="E57" s="19">
        <v>1963</v>
      </c>
      <c r="F57" s="18" t="str">
        <f>IF($E57&gt;1900,IF(YEAR($C$5)-$E57&lt;=$J$8,"do "&amp;$J$8,IF(YEAR($C$5)-$E57&lt;=$K$8,"do "&amp;$K$8,IF(YEAR($C$5)-$E57&lt;=$L$8,"do "&amp;$L$8,IF(YEAR($C$5)-$E57&lt;=$M$8,"do "&amp;$M$8,IF(YEAR($C$5)-$E57&lt;=$N$8,"do "&amp;$N$8,$O$8&amp;" +"))))),"")</f>
        <v>do 69</v>
      </c>
      <c r="G57" s="20" t="s">
        <v>30</v>
      </c>
      <c r="H57" s="21">
        <v>1.621527777777778E-2</v>
      </c>
      <c r="I57" s="22" t="str">
        <f>IF(AND(E57&gt;1900,YEAR($C$5)-$E57&lt;=$I$8),COUNT($I$44:I56)+1,"")</f>
        <v/>
      </c>
      <c r="J57" s="22" t="str">
        <f>IF(AND(E57&gt;1900,YEAR($C$5)-$E57&gt;$I$8,YEAR($C$5)-$E57&lt;=$J$8),COUNT($J$44:J56)+1,"")</f>
        <v/>
      </c>
      <c r="K57" s="22" t="str">
        <f>IF(AND(E57&gt;1900,YEAR($C$5)-$E57&gt;$J$8,YEAR($C$5)-$E57&lt;=$K$8),COUNT($K$44:K56)+1,"")</f>
        <v/>
      </c>
      <c r="L57" s="22" t="str">
        <f>IF(AND(E57&gt;1900,YEAR($C$5)-$E57&gt;$K$8,YEAR($C$5)-$E57&lt;=$L$8),COUNT($L$44:L56)+1,"")</f>
        <v/>
      </c>
      <c r="M57" s="22">
        <f>IF(AND(E57&gt;1900,YEAR($C$5)-$E57&gt;$L$8,YEAR($C$5)-$E57&lt;=$M$8),COUNT($M$44:M56)+1,"")</f>
        <v>4</v>
      </c>
      <c r="N57" s="22" t="str">
        <f>IF(AND(E57&gt;1900,YEAR($C$5)-$E57&gt;=$N$8),COUNT($N$44:N56)+1,"")</f>
        <v/>
      </c>
      <c r="O57" s="23" t="s">
        <v>117</v>
      </c>
    </row>
    <row r="58" spans="1:15" x14ac:dyDescent="0.2">
      <c r="A58" s="18">
        <v>14</v>
      </c>
      <c r="B58" s="19">
        <v>11</v>
      </c>
      <c r="C58" s="20" t="s">
        <v>31</v>
      </c>
      <c r="D58" s="20" t="s">
        <v>32</v>
      </c>
      <c r="E58" s="19">
        <v>1962</v>
      </c>
      <c r="F58" s="18" t="str">
        <f>IF($E58&gt;1900,IF(YEAR($C$5)-$E58&lt;=$J$8,"do "&amp;$J$8,IF(YEAR($C$5)-$E58&lt;=$K$8,"do "&amp;$K$8,IF(YEAR($C$5)-$E58&lt;=$L$8,"do "&amp;$L$8,IF(YEAR($C$5)-$E58&lt;=$M$8,"do "&amp;$M$8,IF(YEAR($C$5)-$E58&lt;=$N$8,"do "&amp;$N$8,$O$8&amp;" +"))))),"")</f>
        <v>do 69</v>
      </c>
      <c r="G58" s="20" t="s">
        <v>33</v>
      </c>
      <c r="H58" s="21">
        <v>1.6967592592592593E-2</v>
      </c>
      <c r="I58" s="22" t="str">
        <f>IF(AND(E58&gt;1900,YEAR($C$5)-$E58&lt;=$I$8),COUNT($I$44:I57)+1,"")</f>
        <v/>
      </c>
      <c r="J58" s="22" t="str">
        <f>IF(AND(E58&gt;1900,YEAR($C$5)-$E58&gt;$I$8,YEAR($C$5)-$E58&lt;=$J$8),COUNT($J$44:J57)+1,"")</f>
        <v/>
      </c>
      <c r="K58" s="22" t="str">
        <f>IF(AND(E58&gt;1900,YEAR($C$5)-$E58&gt;$J$8,YEAR($C$5)-$E58&lt;=$K$8),COUNT($K$44:K57)+1,"")</f>
        <v/>
      </c>
      <c r="L58" s="22" t="str">
        <f>IF(AND(E58&gt;1900,YEAR($C$5)-$E58&gt;$K$8,YEAR($C$5)-$E58&lt;=$L$8),COUNT($L$44:L57)+1,"")</f>
        <v/>
      </c>
      <c r="M58" s="22">
        <f>IF(AND(E58&gt;1900,YEAR($C$5)-$E58&gt;$L$8,YEAR($C$5)-$E58&lt;=$M$8),COUNT($M$44:M57)+1,"")</f>
        <v>5</v>
      </c>
      <c r="N58" s="22" t="str">
        <f>IF(AND(E58&gt;1900,YEAR($C$5)-$E58&gt;=$N$8),COUNT($N$44:N57)+1,"")</f>
        <v/>
      </c>
      <c r="O58" s="23" t="s">
        <v>117</v>
      </c>
    </row>
    <row r="59" spans="1:15" x14ac:dyDescent="0.2">
      <c r="A59" s="18">
        <v>15</v>
      </c>
      <c r="B59" s="19">
        <v>222</v>
      </c>
      <c r="C59" s="20" t="s">
        <v>40</v>
      </c>
      <c r="D59" s="20" t="s">
        <v>119</v>
      </c>
      <c r="E59" s="19">
        <v>1945</v>
      </c>
      <c r="F59" s="18" t="str">
        <f>IF($E59&gt;1900,IF(YEAR($C$5)-$E59&lt;=$J$8,"do "&amp;$J$8,IF(YEAR($C$5)-$E59&lt;=$K$8,"do "&amp;$K$8,IF(YEAR($C$5)-$E59&lt;=$L$8,"do "&amp;$L$8,IF(YEAR($C$5)-$E59&lt;=$M$8,"do "&amp;$M$8,IF(YEAR($C$5)-$E59&lt;=$N$8,"do "&amp;$N$8,$O$8&amp;" +"))))),"")</f>
        <v xml:space="preserve"> +</v>
      </c>
      <c r="G59" s="20" t="s">
        <v>14</v>
      </c>
      <c r="H59" s="21">
        <v>1.7060185185185185E-2</v>
      </c>
      <c r="I59" s="22" t="str">
        <f>IF(AND(E59&gt;1900,YEAR($C$5)-$E59&lt;=$I$8),COUNT($I$44:I58)+1,"")</f>
        <v/>
      </c>
      <c r="J59" s="22" t="str">
        <f>IF(AND(E59&gt;1900,YEAR($C$5)-$E59&gt;$I$8,YEAR($C$5)-$E59&lt;=$J$8),COUNT($J$44:J58)+1,"")</f>
        <v/>
      </c>
      <c r="K59" s="22" t="str">
        <f>IF(AND(E59&gt;1900,YEAR($C$5)-$E59&gt;$J$8,YEAR($C$5)-$E59&lt;=$K$8),COUNT($K$44:K58)+1,"")</f>
        <v/>
      </c>
      <c r="L59" s="22" t="str">
        <f>IF(AND(E59&gt;1900,YEAR($C$5)-$E59&gt;$K$8,YEAR($C$5)-$E59&lt;=$L$8),COUNT($L$44:L58)+1,"")</f>
        <v/>
      </c>
      <c r="M59" s="22" t="str">
        <f>IF(AND(E59&gt;1900,YEAR($C$5)-$E59&gt;$L$8,YEAR($C$5)-$E59&lt;=$M$8),COUNT($M$44:M58)+1,"")</f>
        <v/>
      </c>
      <c r="N59" s="22">
        <f>IF(AND(E59&gt;1900,YEAR($C$5)-$E59&gt;=$N$8),COUNT($N$44:N58)+1,"")</f>
        <v>3</v>
      </c>
      <c r="O59" s="23" t="s">
        <v>117</v>
      </c>
    </row>
    <row r="60" spans="1:15" x14ac:dyDescent="0.2">
      <c r="A60" s="18">
        <v>16</v>
      </c>
      <c r="B60" s="19">
        <v>1</v>
      </c>
      <c r="C60" s="20" t="s">
        <v>22</v>
      </c>
      <c r="D60" s="20" t="s">
        <v>23</v>
      </c>
      <c r="E60" s="19">
        <v>1971</v>
      </c>
      <c r="F60" s="18" t="str">
        <f>IF($E60&gt;1900,IF(YEAR($C$5)-$E60&lt;=$J$8,"do "&amp;$J$8,IF(YEAR($C$5)-$E60&lt;=$K$8,"do "&amp;$K$8,IF(YEAR($C$5)-$E60&lt;=$L$8,"do "&amp;$L$8,IF(YEAR($C$5)-$E60&lt;=$M$8,"do "&amp;$M$8,IF(YEAR($C$5)-$E60&lt;=$N$8,"do "&amp;$N$8,$O$8&amp;" +"))))),"")</f>
        <v>do 59</v>
      </c>
      <c r="G60" s="20" t="s">
        <v>14</v>
      </c>
      <c r="H60" s="21">
        <v>1.8506944444444444E-2</v>
      </c>
      <c r="I60" s="22" t="str">
        <f>IF(AND(E60&gt;1900,YEAR($C$5)-$E60&lt;=$I$8),COUNT($I$44:I59)+1,"")</f>
        <v/>
      </c>
      <c r="J60" s="22" t="str">
        <f>IF(AND(E60&gt;1900,YEAR($C$5)-$E60&gt;$I$8,YEAR($C$5)-$E60&lt;=$J$8),COUNT($J$44:J59)+1,"")</f>
        <v/>
      </c>
      <c r="K60" s="22" t="str">
        <f>IF(AND(E60&gt;1900,YEAR($C$5)-$E60&gt;$J$8,YEAR($C$5)-$E60&lt;=$K$8),COUNT($K$44:K59)+1,"")</f>
        <v/>
      </c>
      <c r="L60" s="22">
        <f>IF(AND(E60&gt;1900,YEAR($C$5)-$E60&gt;$K$8,YEAR($C$5)-$E60&lt;=$L$8),COUNT($L$44:L59)+1,"")</f>
        <v>3</v>
      </c>
      <c r="M60" s="22" t="str">
        <f>IF(AND(E60&gt;1900,YEAR($C$5)-$E60&gt;$L$8,YEAR($C$5)-$E60&lt;=$M$8),COUNT($M$44:M59)+1,"")</f>
        <v/>
      </c>
      <c r="N60" s="22" t="str">
        <f>IF(AND(E60&gt;1900,YEAR($C$5)-$E60&gt;=$N$8),COUNT($N$44:N59)+1,"")</f>
        <v/>
      </c>
      <c r="O60" s="23" t="s">
        <v>117</v>
      </c>
    </row>
  </sheetData>
  <sortState ref="A45:H60">
    <sortCondition ref="H45:H60"/>
  </sortState>
  <mergeCells count="7">
    <mergeCell ref="A6:O6"/>
    <mergeCell ref="A41:O41"/>
    <mergeCell ref="A1:O1"/>
    <mergeCell ref="A2:O2"/>
    <mergeCell ref="A3:O3"/>
    <mergeCell ref="C5:D5"/>
    <mergeCell ref="I5:N5"/>
  </mergeCells>
  <dataValidations count="2">
    <dataValidation type="whole" allowBlank="1" showErrorMessage="1" errorTitle="Rok narození" error="Zadejte správný rok narození" promptTitle="Rok narození" prompt="Zadejte rok narození" sqref="E45:E60 E10:E39">
      <formula1>1900</formula1>
      <formula2>2100</formula2>
    </dataValidation>
    <dataValidation type="date" allowBlank="1" showInputMessage="1" showErrorMessage="1" error="Vždy zadejte datum ve formátu: den.měsíc.rok_x000a_Např: 3.4.2023" sqref="C5">
      <formula1>44927</formula1>
      <formula2>72686</formula2>
    </dataValidation>
  </dataValidations>
  <pageMargins left="0" right="0" top="0.39409448818897641" bottom="0.39409448818897641" header="0" footer="0"/>
  <headerFooter>
    <oddHeader>&amp;C&amp;A</oddHeader>
    <oddFooter>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639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Radorun</dc:creator>
  <cp:lastModifiedBy>Radek Kuriš</cp:lastModifiedBy>
  <cp:revision>28</cp:revision>
  <dcterms:created xsi:type="dcterms:W3CDTF">2020-06-19T14:02:05Z</dcterms:created>
  <dcterms:modified xsi:type="dcterms:W3CDTF">2024-05-06T09:02:54Z</dcterms:modified>
</cp:coreProperties>
</file>