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_{2802B6A0-E47F-4D68-A321-06FD877E82E0}" xr6:coauthVersionLast="47" xr6:coauthVersionMax="47" xr10:uidLastSave="{00000000-0000-0000-0000-000000000000}"/>
  <bookViews>
    <workbookView xWindow="-108" yWindow="-108" windowWidth="23256" windowHeight="12576" xr2:uid="{0FAB48B9-3FC0-4D85-92F6-4C54A8BC662E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  <c r="N54" i="1"/>
  <c r="M54" i="1"/>
  <c r="L54" i="1"/>
  <c r="K54" i="1"/>
  <c r="J54" i="1"/>
  <c r="N77" i="1" l="1"/>
  <c r="L77" i="1"/>
  <c r="K77" i="1"/>
  <c r="J77" i="1"/>
  <c r="I77" i="1"/>
  <c r="F77" i="1"/>
  <c r="M76" i="1"/>
  <c r="L76" i="1"/>
  <c r="K76" i="1"/>
  <c r="J76" i="1"/>
  <c r="I76" i="1"/>
  <c r="F76" i="1"/>
  <c r="M75" i="1"/>
  <c r="L75" i="1"/>
  <c r="K75" i="1"/>
  <c r="J75" i="1"/>
  <c r="I75" i="1"/>
  <c r="F75" i="1"/>
  <c r="M74" i="1"/>
  <c r="L74" i="1"/>
  <c r="K74" i="1"/>
  <c r="J74" i="1"/>
  <c r="I74" i="1"/>
  <c r="F74" i="1"/>
  <c r="N73" i="1"/>
  <c r="L73" i="1"/>
  <c r="K73" i="1"/>
  <c r="J73" i="1"/>
  <c r="I73" i="1"/>
  <c r="F73" i="1"/>
  <c r="N72" i="1"/>
  <c r="L72" i="1"/>
  <c r="K72" i="1"/>
  <c r="J72" i="1"/>
  <c r="I72" i="1"/>
  <c r="F72" i="1"/>
  <c r="N71" i="1"/>
  <c r="L71" i="1"/>
  <c r="K71" i="1"/>
  <c r="J71" i="1"/>
  <c r="I71" i="1"/>
  <c r="F71" i="1"/>
  <c r="N70" i="1"/>
  <c r="M70" i="1"/>
  <c r="L70" i="1"/>
  <c r="K70" i="1"/>
  <c r="I70" i="1"/>
  <c r="F70" i="1"/>
  <c r="N69" i="1"/>
  <c r="M69" i="1"/>
  <c r="L69" i="1"/>
  <c r="K69" i="1"/>
  <c r="J69" i="1"/>
  <c r="F69" i="1"/>
  <c r="N68" i="1"/>
  <c r="M68" i="1"/>
  <c r="L68" i="1"/>
  <c r="J68" i="1"/>
  <c r="I68" i="1"/>
  <c r="F68" i="1"/>
  <c r="N67" i="1"/>
  <c r="L67" i="1"/>
  <c r="K67" i="1"/>
  <c r="J67" i="1"/>
  <c r="I67" i="1"/>
  <c r="F67" i="1"/>
  <c r="N66" i="1"/>
  <c r="L66" i="1"/>
  <c r="K66" i="1"/>
  <c r="J66" i="1"/>
  <c r="I66" i="1"/>
  <c r="F66" i="1"/>
  <c r="N65" i="1"/>
  <c r="M65" i="1"/>
  <c r="L65" i="1"/>
  <c r="K65" i="1"/>
  <c r="I65" i="1"/>
  <c r="F65" i="1"/>
  <c r="N64" i="1"/>
  <c r="M64" i="1"/>
  <c r="L64" i="1"/>
  <c r="K64" i="1"/>
  <c r="J64" i="1"/>
  <c r="F64" i="1"/>
  <c r="N63" i="1"/>
  <c r="L63" i="1"/>
  <c r="K63" i="1"/>
  <c r="J63" i="1"/>
  <c r="I63" i="1"/>
  <c r="F63" i="1"/>
  <c r="N62" i="1"/>
  <c r="M62" i="1"/>
  <c r="L62" i="1"/>
  <c r="K62" i="1"/>
  <c r="I62" i="1"/>
  <c r="F62" i="1"/>
  <c r="N61" i="1"/>
  <c r="M61" i="1"/>
  <c r="L61" i="1"/>
  <c r="K61" i="1"/>
  <c r="J61" i="1"/>
  <c r="I61" i="1"/>
  <c r="F61" i="1"/>
  <c r="N60" i="1"/>
  <c r="M60" i="1"/>
  <c r="M63" i="1" s="1"/>
  <c r="L60" i="1"/>
  <c r="K60" i="1"/>
  <c r="J60" i="1"/>
  <c r="I60" i="1"/>
  <c r="F60" i="1"/>
  <c r="N58" i="1"/>
  <c r="M58" i="1"/>
  <c r="L58" i="1"/>
  <c r="K58" i="1"/>
  <c r="J58" i="1"/>
  <c r="I58" i="1"/>
  <c r="N53" i="1"/>
  <c r="L53" i="1"/>
  <c r="K53" i="1"/>
  <c r="J53" i="1"/>
  <c r="I53" i="1"/>
  <c r="F53" i="1"/>
  <c r="M52" i="1"/>
  <c r="L52" i="1"/>
  <c r="K52" i="1"/>
  <c r="J52" i="1"/>
  <c r="I52" i="1"/>
  <c r="F52" i="1"/>
  <c r="M51" i="1"/>
  <c r="L51" i="1"/>
  <c r="K51" i="1"/>
  <c r="J51" i="1"/>
  <c r="I51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M38" i="1"/>
  <c r="L38" i="1"/>
  <c r="K38" i="1"/>
  <c r="J38" i="1"/>
  <c r="I38" i="1"/>
  <c r="F38" i="1"/>
  <c r="N37" i="1"/>
  <c r="L37" i="1"/>
  <c r="K37" i="1"/>
  <c r="J37" i="1"/>
  <c r="I37" i="1"/>
  <c r="F37" i="1"/>
  <c r="N36" i="1"/>
  <c r="L36" i="1"/>
  <c r="K36" i="1"/>
  <c r="J36" i="1"/>
  <c r="I36" i="1"/>
  <c r="F36" i="1"/>
  <c r="N35" i="1"/>
  <c r="L35" i="1"/>
  <c r="K35" i="1"/>
  <c r="J35" i="1"/>
  <c r="I35" i="1"/>
  <c r="F35" i="1"/>
  <c r="N34" i="1"/>
  <c r="M34" i="1"/>
  <c r="L34" i="1"/>
  <c r="K34" i="1"/>
  <c r="I34" i="1"/>
  <c r="F34" i="1"/>
  <c r="N33" i="1"/>
  <c r="L33" i="1"/>
  <c r="K33" i="1"/>
  <c r="J33" i="1"/>
  <c r="I33" i="1"/>
  <c r="F33" i="1"/>
  <c r="N32" i="1"/>
  <c r="M32" i="1"/>
  <c r="K32" i="1"/>
  <c r="J32" i="1"/>
  <c r="I32" i="1"/>
  <c r="F32" i="1"/>
  <c r="N31" i="1"/>
  <c r="M31" i="1"/>
  <c r="K31" i="1"/>
  <c r="J31" i="1"/>
  <c r="I31" i="1"/>
  <c r="F31" i="1"/>
  <c r="N30" i="1"/>
  <c r="L30" i="1"/>
  <c r="K30" i="1"/>
  <c r="J30" i="1"/>
  <c r="I30" i="1"/>
  <c r="F30" i="1"/>
  <c r="N29" i="1"/>
  <c r="L29" i="1"/>
  <c r="K29" i="1"/>
  <c r="J29" i="1"/>
  <c r="I29" i="1"/>
  <c r="F29" i="1"/>
  <c r="N28" i="1"/>
  <c r="M28" i="1"/>
  <c r="K28" i="1"/>
  <c r="J28" i="1"/>
  <c r="I28" i="1"/>
  <c r="F28" i="1"/>
  <c r="N27" i="1"/>
  <c r="M27" i="1"/>
  <c r="J27" i="1"/>
  <c r="I27" i="1"/>
  <c r="F26" i="1"/>
  <c r="N26" i="1"/>
  <c r="M26" i="1"/>
  <c r="J26" i="1"/>
  <c r="I26" i="1"/>
  <c r="F27" i="1"/>
  <c r="N25" i="1"/>
  <c r="M25" i="1"/>
  <c r="L25" i="1"/>
  <c r="J25" i="1"/>
  <c r="I25" i="1"/>
  <c r="F25" i="1"/>
  <c r="N24" i="1"/>
  <c r="M24" i="1"/>
  <c r="L24" i="1"/>
  <c r="K24" i="1"/>
  <c r="I24" i="1"/>
  <c r="F24" i="1"/>
  <c r="N23" i="1"/>
  <c r="M23" i="1"/>
  <c r="K23" i="1"/>
  <c r="J23" i="1"/>
  <c r="I23" i="1"/>
  <c r="F23" i="1"/>
  <c r="N22" i="1"/>
  <c r="M22" i="1"/>
  <c r="L22" i="1"/>
  <c r="J22" i="1"/>
  <c r="I22" i="1"/>
  <c r="F22" i="1"/>
  <c r="N21" i="1"/>
  <c r="M21" i="1"/>
  <c r="L21" i="1"/>
  <c r="J21" i="1"/>
  <c r="I21" i="1"/>
  <c r="F21" i="1"/>
  <c r="N20" i="1"/>
  <c r="M20" i="1"/>
  <c r="L20" i="1"/>
  <c r="K20" i="1"/>
  <c r="I20" i="1"/>
  <c r="F20" i="1"/>
  <c r="N19" i="1"/>
  <c r="M19" i="1"/>
  <c r="L19" i="1"/>
  <c r="J19" i="1"/>
  <c r="I19" i="1"/>
  <c r="F19" i="1"/>
  <c r="N18" i="1"/>
  <c r="M18" i="1"/>
  <c r="L18" i="1"/>
  <c r="J18" i="1"/>
  <c r="I18" i="1"/>
  <c r="F18" i="1"/>
  <c r="N17" i="1"/>
  <c r="M17" i="1"/>
  <c r="L17" i="1"/>
  <c r="J17" i="1"/>
  <c r="I17" i="1"/>
  <c r="F17" i="1"/>
  <c r="N16" i="1"/>
  <c r="M16" i="1"/>
  <c r="L16" i="1"/>
  <c r="J16" i="1"/>
  <c r="I16" i="1"/>
  <c r="F16" i="1"/>
  <c r="N15" i="1"/>
  <c r="M15" i="1"/>
  <c r="L15" i="1"/>
  <c r="K15" i="1"/>
  <c r="J15" i="1"/>
  <c r="I15" i="1"/>
  <c r="F15" i="1"/>
  <c r="N14" i="1"/>
  <c r="M14" i="1"/>
  <c r="L14" i="1"/>
  <c r="K14" i="1"/>
  <c r="J14" i="1"/>
  <c r="I14" i="1"/>
  <c r="F14" i="1"/>
  <c r="N74" i="1" l="1"/>
  <c r="I64" i="1"/>
  <c r="J20" i="1"/>
  <c r="K68" i="1"/>
  <c r="N38" i="1"/>
  <c r="J24" i="1"/>
  <c r="J34" i="1" s="1"/>
  <c r="K16" i="1"/>
  <c r="N51" i="1"/>
  <c r="N52" i="1" s="1"/>
  <c r="M66" i="1"/>
  <c r="N75" i="1"/>
  <c r="N76" i="1" s="1"/>
  <c r="M29" i="1"/>
  <c r="J62" i="1"/>
  <c r="J65" i="1" s="1"/>
  <c r="I69" i="1"/>
  <c r="L23" i="1"/>
  <c r="J70" i="1" l="1"/>
  <c r="K17" i="1"/>
  <c r="L26" i="1"/>
  <c r="M67" i="1"/>
  <c r="M71" i="1" s="1"/>
  <c r="M30" i="1"/>
  <c r="M33" i="1" s="1"/>
  <c r="L27" i="1" l="1"/>
  <c r="L28" i="1" s="1"/>
  <c r="M72" i="1"/>
  <c r="M35" i="1"/>
  <c r="K18" i="1"/>
  <c r="M73" i="1"/>
  <c r="L31" i="1" l="1"/>
  <c r="L32" i="1"/>
  <c r="M77" i="1"/>
  <c r="M36" i="1"/>
  <c r="M37" i="1" s="1"/>
  <c r="M53" i="1" s="1"/>
  <c r="K19" i="1"/>
  <c r="K21" i="1" s="1"/>
  <c r="K22" i="1" l="1"/>
  <c r="K25" i="1" s="1"/>
  <c r="K26" i="1" s="1"/>
  <c r="K27" i="1"/>
</calcChain>
</file>

<file path=xl/sharedStrings.xml><?xml version="1.0" encoding="utf-8"?>
<sst xmlns="http://schemas.openxmlformats.org/spreadsheetml/2006/main" count="288" uniqueCount="147">
  <si>
    <t>Jarní Sen</t>
  </si>
  <si>
    <t>VÝSLEDKOVÁ LISTINA</t>
  </si>
  <si>
    <t>Datum:</t>
  </si>
  <si>
    <t>Ročník: 38</t>
  </si>
  <si>
    <t xml:space="preserve">Délka trati: </t>
  </si>
  <si>
    <t>ženy a junioři 2,5 km, muži 5 km</t>
  </si>
  <si>
    <t>38. ročníku Jarního snu (dříve Cena Ness Technologie) se za příjemného jarního počasí (18 ° C) zúčastnilo 59 běžců a běžkyň,</t>
  </si>
  <si>
    <t>všem děkujeme za účast.</t>
  </si>
  <si>
    <t>Ředitel závodu Pavel Novák děkuje svým pomocníkům: Jarmile Zeidlerové, Vaškovi Černému, Zuzaně Setínkové, Lukáši Čermákovi.</t>
  </si>
  <si>
    <t>Výsledky zpracovala: Alena Flieglová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</si>
  <si>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</si>
  <si>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</si>
  <si>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</si>
  <si>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</si>
  <si>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</si>
  <si>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</si>
  <si>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</si>
  <si>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</si>
  <si>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</si>
  <si>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</si>
  <si>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</si>
  <si>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</si>
  <si>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</si>
  <si>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</si>
  <si>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</si>
  <si>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</si>
  <si>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</si>
  <si>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</si>
  <si>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Beránek</t>
  </si>
  <si>
    <t>Šimon</t>
  </si>
  <si>
    <t>Kerteam</t>
  </si>
  <si>
    <t>M</t>
  </si>
  <si>
    <t>Procházka</t>
  </si>
  <si>
    <t>Michal</t>
  </si>
  <si>
    <t>SABZO</t>
  </si>
  <si>
    <t>Bradáč</t>
  </si>
  <si>
    <t>Jiří</t>
  </si>
  <si>
    <t>Blažek</t>
  </si>
  <si>
    <t>Jan</t>
  </si>
  <si>
    <t>Janda</t>
  </si>
  <si>
    <t>Martin</t>
  </si>
  <si>
    <t>KOB Dobruška</t>
  </si>
  <si>
    <t xml:space="preserve"> </t>
  </si>
  <si>
    <t>Půlkrábek</t>
  </si>
  <si>
    <t>AC OH Praha</t>
  </si>
  <si>
    <t xml:space="preserve">Bureš </t>
  </si>
  <si>
    <t>Sokol Kbely</t>
  </si>
  <si>
    <t xml:space="preserve">Teplý </t>
  </si>
  <si>
    <t>Ondřej</t>
  </si>
  <si>
    <t>Rabiňák</t>
  </si>
  <si>
    <t>Neuman</t>
  </si>
  <si>
    <t>Kamenný Přívoz</t>
  </si>
  <si>
    <t>Čermák</t>
  </si>
  <si>
    <t>Lukáš</t>
  </si>
  <si>
    <t>Zyma</t>
  </si>
  <si>
    <t>Miroslav</t>
  </si>
  <si>
    <t>Šiman</t>
  </si>
  <si>
    <t>Eduard</t>
  </si>
  <si>
    <t>Tomáš</t>
  </si>
  <si>
    <t>Chuman</t>
  </si>
  <si>
    <t>Fly United</t>
  </si>
  <si>
    <t>Diviš</t>
  </si>
  <si>
    <t>Holub</t>
  </si>
  <si>
    <t>Pavel</t>
  </si>
  <si>
    <t>Berink</t>
  </si>
  <si>
    <t>Ledvinka</t>
  </si>
  <si>
    <t>Josef</t>
  </si>
  <si>
    <t xml:space="preserve">Král </t>
  </si>
  <si>
    <t>Libor</t>
  </si>
  <si>
    <t>AZ EKOTHERM</t>
  </si>
  <si>
    <t>Matoušek</t>
  </si>
  <si>
    <t>Eurobike Praha</t>
  </si>
  <si>
    <t>Hanousek</t>
  </si>
  <si>
    <t>Jakub</t>
  </si>
  <si>
    <t>Aldorf</t>
  </si>
  <si>
    <t>Luboš</t>
  </si>
  <si>
    <t>Doležal</t>
  </si>
  <si>
    <t>Jaromír</t>
  </si>
  <si>
    <t>Čižinský</t>
  </si>
  <si>
    <t>Novák</t>
  </si>
  <si>
    <t>Urban</t>
  </si>
  <si>
    <t>Nový</t>
  </si>
  <si>
    <t>Břetislav</t>
  </si>
  <si>
    <t xml:space="preserve">Schejbal </t>
  </si>
  <si>
    <t>Václav</t>
  </si>
  <si>
    <t>sám za sebe</t>
  </si>
  <si>
    <t xml:space="preserve">Půda </t>
  </si>
  <si>
    <t>Pěkný</t>
  </si>
  <si>
    <t>Pokorný</t>
  </si>
  <si>
    <t>Paukert</t>
  </si>
  <si>
    <t>Milan</t>
  </si>
  <si>
    <t>Holan</t>
  </si>
  <si>
    <t>Ovčinikov</t>
  </si>
  <si>
    <t>Miřejovský</t>
  </si>
  <si>
    <t xml:space="preserve">Černý </t>
  </si>
  <si>
    <t>Březina</t>
  </si>
  <si>
    <t>Petr</t>
  </si>
  <si>
    <t>Janeček</t>
  </si>
  <si>
    <t>Jaroslav</t>
  </si>
  <si>
    <t>Dolejš</t>
  </si>
  <si>
    <t>Radomír</t>
  </si>
  <si>
    <t>ŽENY</t>
  </si>
  <si>
    <t>Šístková</t>
  </si>
  <si>
    <t>Yveta</t>
  </si>
  <si>
    <t>Pardubice</t>
  </si>
  <si>
    <t>Ž</t>
  </si>
  <si>
    <t xml:space="preserve">Blažková </t>
  </si>
  <si>
    <t>Veronika</t>
  </si>
  <si>
    <t>Pardálové</t>
  </si>
  <si>
    <t xml:space="preserve">Petruš </t>
  </si>
  <si>
    <t>Michaela</t>
  </si>
  <si>
    <t>Flieglová</t>
  </si>
  <si>
    <t>Alena</t>
  </si>
  <si>
    <t>Matoušková</t>
  </si>
  <si>
    <t>Markéta</t>
  </si>
  <si>
    <t>Šugová</t>
  </si>
  <si>
    <t>Naděžda</t>
  </si>
  <si>
    <t>Mališová</t>
  </si>
  <si>
    <t>Karla</t>
  </si>
  <si>
    <t>Setínková</t>
  </si>
  <si>
    <t>Zuzana</t>
  </si>
  <si>
    <t xml:space="preserve">Drobová </t>
  </si>
  <si>
    <t>Lenka</t>
  </si>
  <si>
    <t>Praha</t>
  </si>
  <si>
    <t>Šárka</t>
  </si>
  <si>
    <t>OK Sparta Praha</t>
  </si>
  <si>
    <t>Šebestová</t>
  </si>
  <si>
    <t>Jana</t>
  </si>
  <si>
    <t>Pucholtová</t>
  </si>
  <si>
    <t>Zdeňka</t>
  </si>
  <si>
    <t>Kasalová</t>
  </si>
  <si>
    <t>Barbora</t>
  </si>
  <si>
    <t>Dolejšová</t>
  </si>
  <si>
    <t>Jitka</t>
  </si>
  <si>
    <t>Chlupatá</t>
  </si>
  <si>
    <t>Norková</t>
  </si>
  <si>
    <t>Zdena</t>
  </si>
  <si>
    <t>Ročňáková</t>
  </si>
  <si>
    <t>Slávka</t>
  </si>
  <si>
    <t>Požgayová</t>
  </si>
  <si>
    <t>Tomáš ml.</t>
  </si>
  <si>
    <t>Mikuláš</t>
  </si>
  <si>
    <t>Junior</t>
  </si>
  <si>
    <t>Jumbo-Visma</t>
  </si>
  <si>
    <t>2 kola, tj. 5 km</t>
  </si>
  <si>
    <t>1 kolo</t>
  </si>
  <si>
    <t>2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</si>
</sst>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3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/>
    <xf numFmtId="0" fontId="6" fillId="0" borderId="0" xfId="0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  <xf numFmtId="1" fontId="8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center" vertical="center"/>
    </xf>
    <xf numFmtId="168" fontId="11" fillId="4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168" fontId="11" fillId="4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0F21-86C0-4534-8F62-B187E7621CE2}">
  <sheetPr>
    <pageSetUpPr fitToPage="1"/>
  </sheetPr>
  <dimension ref="A1:P78"/>
  <sheetViews>
    <sheetView showGridLines="0" tabSelected="1" zoomScaleNormal="100" workbookViewId="0">
      <selection sqref="A1:N1"/>
    </sheetView>
  </sheetViews>
  <sheetFormatPr defaultColWidth="9.109375" defaultRowHeight="13.8" x14ac:dyDescent="0.3"/>
  <cols>
    <col min="1" max="1" width="4.88671875" style="14" customWidth="1"/>
    <col min="2" max="2" width="5.44140625" style="14" customWidth="1"/>
    <col min="3" max="3" width="12.6640625" style="14" customWidth="1"/>
    <col min="4" max="4" width="11.44140625" style="14" customWidth="1"/>
    <col min="5" max="5" width="8" style="14" customWidth="1"/>
    <col min="6" max="6" width="13.44140625" style="14" customWidth="1"/>
    <col min="7" max="7" width="20.6640625" style="14" customWidth="1"/>
    <col min="8" max="8" width="10.6640625" style="14" customWidth="1"/>
    <col min="9" max="14" width="5.44140625" style="14" customWidth="1"/>
    <col min="15" max="15" width="6.6640625" style="32" customWidth="1"/>
    <col min="16" max="16" width="3" style="14" customWidth="1"/>
    <col min="17" max="16384" width="9.109375" style="14"/>
  </cols>
  <sheetData>
    <row r="1" spans="1:16" s="2" customFormat="1" ht="25.8" x14ac:dyDescent="0.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6" customFormat="1" ht="21" x14ac:dyDescent="0.4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s="4" customFormat="1" ht="15.75" customHeight="1" x14ac:dyDescent="0.2">
      <c r="A5" s="7" t="s">
        <v>2</v>
      </c>
      <c r="B5" s="8"/>
      <c r="C5" s="36">
        <v>45433</v>
      </c>
      <c r="D5" s="36"/>
      <c r="E5" s="8"/>
      <c r="F5" s="10"/>
      <c r="G5" s="11" t="s">
        <v>3</v>
      </c>
      <c r="H5" s="10"/>
      <c r="I5" s="12" t="s">
        <v>4</v>
      </c>
      <c r="J5" s="12"/>
      <c r="K5" s="37" t="s">
        <v>5</v>
      </c>
      <c r="L5" s="37"/>
      <c r="M5" s="37"/>
      <c r="N5" s="37"/>
      <c r="O5" s="37"/>
      <c r="P5" s="37"/>
    </row>
    <row r="6" spans="1:16" ht="15.6" customHeight="1" x14ac:dyDescent="0.3">
      <c r="A6" s="7" t="s">
        <v>6</v>
      </c>
      <c r="B6" s="8"/>
      <c r="C6" s="9"/>
      <c r="D6" s="9"/>
      <c r="E6" s="8"/>
      <c r="F6" s="10"/>
      <c r="G6" s="11"/>
      <c r="H6" s="10"/>
      <c r="I6" s="12"/>
      <c r="J6" s="12"/>
      <c r="K6" s="13"/>
      <c r="L6" s="13"/>
      <c r="M6" s="13"/>
      <c r="N6" s="13"/>
      <c r="O6" s="13"/>
    </row>
    <row r="7" spans="1:16" ht="15.6" customHeight="1" x14ac:dyDescent="0.3">
      <c r="A7" s="7" t="s">
        <v>7</v>
      </c>
      <c r="B7" s="8"/>
      <c r="C7" s="9"/>
      <c r="D7" s="9"/>
      <c r="E7" s="8"/>
      <c r="F7" s="10"/>
      <c r="G7" s="11"/>
      <c r="H7" s="10"/>
      <c r="I7" s="12"/>
      <c r="J7" s="12"/>
      <c r="K7" s="13"/>
      <c r="L7" s="13"/>
      <c r="M7" s="13"/>
      <c r="N7" s="13"/>
      <c r="O7" s="13"/>
    </row>
    <row r="8" spans="1:16" s="15" customFormat="1" ht="18" customHeight="1" x14ac:dyDescent="0.3">
      <c r="A8" s="7" t="s">
        <v>8</v>
      </c>
      <c r="B8" s="8"/>
      <c r="C8" s="9"/>
      <c r="D8" s="9"/>
      <c r="E8" s="8"/>
      <c r="F8" s="10"/>
      <c r="G8" s="11"/>
      <c r="H8" s="10"/>
      <c r="I8" s="12"/>
      <c r="J8" s="12"/>
      <c r="K8" s="13"/>
      <c r="L8" s="13"/>
      <c r="M8" s="13"/>
      <c r="N8" s="13"/>
      <c r="O8" s="13"/>
    </row>
    <row r="9" spans="1:16" s="4" customFormat="1" ht="20.399999999999999" customHeight="1" x14ac:dyDescent="0.3">
      <c r="A9" s="7" t="s">
        <v>9</v>
      </c>
      <c r="B9" s="7"/>
      <c r="C9" s="7"/>
      <c r="D9" s="7"/>
      <c r="E9" s="7"/>
      <c r="F9" s="7"/>
      <c r="G9" s="7"/>
      <c r="H9" s="7"/>
      <c r="I9" s="7"/>
      <c r="J9" s="7"/>
      <c r="K9" s="15"/>
      <c r="L9" s="15"/>
      <c r="M9" s="15"/>
      <c r="N9" s="15"/>
      <c r="O9" s="15"/>
    </row>
    <row r="10" spans="1:16" s="16" customFormat="1" ht="18" x14ac:dyDescent="0.35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6" s="4" customFormat="1" ht="3" customHeight="1" x14ac:dyDescent="0.2">
      <c r="A11" s="3"/>
      <c r="B11" s="3"/>
      <c r="C11" s="3"/>
      <c r="D11" s="3"/>
      <c r="E11" s="3"/>
      <c r="F11" s="3"/>
      <c r="G11" s="3"/>
      <c r="H11" s="3"/>
      <c r="O11" s="5"/>
    </row>
    <row r="12" spans="1:16" ht="12.75" customHeight="1" x14ac:dyDescent="0.3">
      <c r="A12" s="17"/>
      <c r="B12" s="18" t="s">
        <v>11</v>
      </c>
      <c r="C12" s="17"/>
      <c r="D12" s="17"/>
      <c r="E12" s="19" t="s">
        <v>12</v>
      </c>
      <c r="F12" s="17"/>
      <c r="G12" s="17"/>
      <c r="H12" s="17"/>
      <c r="I12" s="20">
        <v>29</v>
      </c>
      <c r="J12" s="20">
        <v>39</v>
      </c>
      <c r="K12" s="20">
        <v>49</v>
      </c>
      <c r="L12" s="20">
        <v>59</v>
      </c>
      <c r="M12" s="20">
        <v>69</v>
      </c>
      <c r="N12" s="21">
        <v>70</v>
      </c>
      <c r="O12" s="17"/>
    </row>
    <row r="13" spans="1:16" x14ac:dyDescent="0.3">
      <c r="A13" s="22" t="s">
        <v>13</v>
      </c>
      <c r="B13" s="23" t="s">
        <v>14</v>
      </c>
      <c r="C13" s="22" t="s">
        <v>15</v>
      </c>
      <c r="D13" s="22" t="s">
        <v>16</v>
      </c>
      <c r="E13" s="22" t="s">
        <v>17</v>
      </c>
      <c r="F13" s="22" t="s">
        <v>18</v>
      </c>
      <c r="G13" s="22" t="s">
        <v>19</v>
      </c>
      <c r="H13" s="22" t="s">
        <v>20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2" t="s">
        <v>27</v>
      </c>
    </row>
    <row r="14" spans="1:16" x14ac:dyDescent="0.3">
      <c r="A14" s="25">
        <v>1</v>
      </c>
      <c r="B14" s="26">
        <v>35</v>
      </c>
      <c r="C14" s="27" t="s">
        <v>28</v>
      </c>
      <c r="D14" s="27" t="s">
        <v>29</v>
      </c>
      <c r="E14" s="26">
        <v>1994</v>
      </c>
      <c r="F14" s="25" t="str">
        <f>IF($E14&gt;1900,IF(YEAR($C$5)-$E14&lt;=$J$12,"do "&amp;$J$12,IF(YEAR($C$5)-$E14&lt;=$K$12,"do "&amp;$K$12,IF(YEAR($C$5)-$E14&lt;=$L$12,"do "&amp;$L$12,IF(YEAR($C$5)-$E14&lt;=$M$12,"do "&amp;$M$12,IF(YEAR($C$5)-$E14&lt;=$N$12,"do "&amp;$N$12,$O$12&amp;" +"))))),"")</f>
        <v>do 39</v>
      </c>
      <c r="G14" s="27" t="s">
        <v>30</v>
      </c>
      <c r="H14" s="28">
        <v>1.1666666666666667E-2</v>
      </c>
      <c r="I14" s="29" t="str">
        <f>IF(AND(E14&gt;1900,YEAR($C$5)-$E14&lt;=$I$12),COUNT($I$13:I13)+1,"")</f>
        <v/>
      </c>
      <c r="J14" s="29">
        <f>IF(AND(E14&gt;1900,YEAR($C$5)-$E14&gt;$I$12,YEAR($C$5)-$E14&lt;=$J$12),COUNT($J$13:J13)+1,"")</f>
        <v>1</v>
      </c>
      <c r="K14" s="29" t="str">
        <f>IF(AND(E14&gt;1900,YEAR($C$5)-$E14&gt;$J$12,YEAR($C$5)-$E14&lt;=$K$12),COUNT($K$13:K13)+1,"")</f>
        <v/>
      </c>
      <c r="L14" s="29" t="str">
        <f>IF(AND(E14&gt;1900,YEAR($C$5)-$E14&gt;$K$12,YEAR($C$5)-$E14&lt;=$L$12),COUNT($L$13:L13)+1,"")</f>
        <v/>
      </c>
      <c r="M14" s="29" t="str">
        <f>IF(AND(E14&gt;1900,YEAR($C$5)-$E14&gt;$L$12,YEAR($C$5)-$E14&lt;=$M$12),COUNT($M$13:M13)+1,"")</f>
        <v/>
      </c>
      <c r="N14" s="29" t="str">
        <f>IF(AND(E14&gt;1900,YEAR($C$5)-$E14&gt;=$N$12),COUNT($N$13:N13)+1,"")</f>
        <v/>
      </c>
      <c r="O14" s="30" t="s">
        <v>31</v>
      </c>
    </row>
    <row r="15" spans="1:16" x14ac:dyDescent="0.3">
      <c r="A15" s="25">
        <v>2</v>
      </c>
      <c r="B15" s="26">
        <v>164</v>
      </c>
      <c r="C15" s="27" t="s">
        <v>32</v>
      </c>
      <c r="D15" s="27" t="s">
        <v>33</v>
      </c>
      <c r="E15" s="26">
        <v>1982</v>
      </c>
      <c r="F15" s="25" t="str">
        <f>IF($E15&gt;1900,IF(YEAR($C$5)-$E15&lt;=$J$12,"do "&amp;$J$12,IF(YEAR($C$5)-$E15&lt;=$K$12,"do "&amp;$K$12,IF(YEAR($C$5)-$E15&lt;=$L$12,"do "&amp;$L$12,IF(YEAR($C$5)-$E15&lt;=$M$12,"do "&amp;$M$12,IF(YEAR($C$5)-$E15&lt;=$N$12,"do "&amp;$N$12,$O$12&amp;" +"))))),"")</f>
        <v>do 49</v>
      </c>
      <c r="G15" s="27" t="s">
        <v>34</v>
      </c>
      <c r="H15" s="28">
        <v>1.2094907407407407E-2</v>
      </c>
      <c r="I15" s="29" t="str">
        <f>IF(AND(E15&gt;1900,YEAR($C$5)-$E15&lt;=$I$12),COUNT($I$13:I14)+1,"")</f>
        <v/>
      </c>
      <c r="J15" s="29" t="str">
        <f>IF(AND(E15&gt;1900,YEAR($C$5)-$E15&gt;$I$12,YEAR($C$5)-$E15&lt;=$J$12),COUNT($J$13:J14)+1,"")</f>
        <v/>
      </c>
      <c r="K15" s="29">
        <f>IF(AND(E15&gt;1900,YEAR($C$5)-$E15&gt;$J$12,YEAR($C$5)-$E15&lt;=$K$12),COUNT($K$13:K14)+1,"")</f>
        <v>1</v>
      </c>
      <c r="L15" s="29" t="str">
        <f>IF(AND(E15&gt;1900,YEAR($C$5)-$E15&gt;$K$12,YEAR($C$5)-$E15&lt;=$L$12),COUNT($L$13:L14)+1,"")</f>
        <v/>
      </c>
      <c r="M15" s="29" t="str">
        <f>IF(AND(E15&gt;1900,YEAR($C$5)-$E15&gt;$L$12,YEAR($C$5)-$E15&lt;=$M$12),COUNT($M$13:M14)+1,"")</f>
        <v/>
      </c>
      <c r="N15" s="29" t="str">
        <f>IF(AND(E15&gt;1900,YEAR($C$5)-$E15&gt;=$N$12),COUNT($N$13:N14)+1,"")</f>
        <v/>
      </c>
      <c r="O15" s="30" t="s">
        <v>31</v>
      </c>
    </row>
    <row r="16" spans="1:16" x14ac:dyDescent="0.3">
      <c r="A16" s="25">
        <v>3</v>
      </c>
      <c r="B16" s="26">
        <v>166</v>
      </c>
      <c r="C16" s="27" t="s">
        <v>35</v>
      </c>
      <c r="D16" s="27" t="s">
        <v>36</v>
      </c>
      <c r="E16" s="26">
        <v>1982</v>
      </c>
      <c r="F16" s="25" t="str">
        <f>IF($E16&gt;1900,IF(YEAR($C$5)-$E16&lt;=$J$12,"do "&amp;$J$12,IF(YEAR($C$5)-$E16&lt;=$K$12,"do "&amp;$K$12,IF(YEAR($C$5)-$E16&lt;=$L$12,"do "&amp;$L$12,IF(YEAR($C$5)-$E16&lt;=$M$12,"do "&amp;$M$12,IF(YEAR($C$5)-$E16&lt;=$N$12,"do "&amp;$N$12,$O$12&amp;" +"))))),"")</f>
        <v>do 49</v>
      </c>
      <c r="G16" s="27" t="s">
        <v>34</v>
      </c>
      <c r="H16" s="28">
        <v>1.2870370370370371E-2</v>
      </c>
      <c r="I16" s="29" t="str">
        <f>IF(AND(E16&gt;1900,YEAR($C$5)-$E16&lt;=$I$12),COUNT($I$13:I15)+1,"")</f>
        <v/>
      </c>
      <c r="J16" s="29" t="str">
        <f>IF(AND(E16&gt;1900,YEAR($C$5)-$E16&gt;$I$12,YEAR($C$5)-$E16&lt;=$J$12),COUNT($J$13:J15)+1,"")</f>
        <v/>
      </c>
      <c r="K16" s="29">
        <f>IF(AND(E16&gt;1900,YEAR($C$5)-$E16&gt;$J$12,YEAR($C$5)-$E16&lt;=$K$12),COUNT($K$13:K15)+1,"")</f>
        <v>2</v>
      </c>
      <c r="L16" s="29" t="str">
        <f>IF(AND(E16&gt;1900,YEAR($C$5)-$E16&gt;$K$12,YEAR($C$5)-$E16&lt;=$L$12),COUNT($L$13:L15)+1,"")</f>
        <v/>
      </c>
      <c r="M16" s="29" t="str">
        <f>IF(AND(E16&gt;1900,YEAR($C$5)-$E16&gt;$L$12,YEAR($C$5)-$E16&lt;=$M$12),COUNT($M$13:M15)+1,"")</f>
        <v/>
      </c>
      <c r="N16" s="29" t="str">
        <f>IF(AND(E16&gt;1900,YEAR($C$5)-$E16&gt;=$N$12),COUNT($N$13:N15)+1,"")</f>
        <v/>
      </c>
      <c r="O16" s="30" t="s">
        <v>31</v>
      </c>
    </row>
    <row r="17" spans="1:16" x14ac:dyDescent="0.3">
      <c r="A17" s="25">
        <v>4</v>
      </c>
      <c r="B17" s="26">
        <v>183</v>
      </c>
      <c r="C17" s="27" t="s">
        <v>37</v>
      </c>
      <c r="D17" s="27" t="s">
        <v>38</v>
      </c>
      <c r="E17" s="26">
        <v>1984</v>
      </c>
      <c r="F17" s="25" t="str">
        <f>IF($E17&gt;1900,IF(YEAR($C$5)-$E17&lt;=$J$12,"do "&amp;$J$12,IF(YEAR($C$5)-$E17&lt;=$K$12,"do "&amp;$K$12,IF(YEAR($C$5)-$E17&lt;=$L$12,"do "&amp;$L$12,IF(YEAR($C$5)-$E17&lt;=$M$12,"do "&amp;$M$12,IF(YEAR($C$5)-$E17&lt;=$N$12,"do "&amp;$N$12,$O$12&amp;" +"))))),"")</f>
        <v>do 49</v>
      </c>
      <c r="G17" s="27" t="s">
        <v>34</v>
      </c>
      <c r="H17" s="28">
        <v>1.2962962962962963E-2</v>
      </c>
      <c r="I17" s="29" t="str">
        <f>IF(AND(E17&gt;1900,YEAR($C$5)-$E17&lt;=$I$12),COUNT($I$13:I16)+1,"")</f>
        <v/>
      </c>
      <c r="J17" s="29" t="str">
        <f>IF(AND(E17&gt;1900,YEAR($C$5)-$E17&gt;$I$12,YEAR($C$5)-$E17&lt;=$J$12),COUNT($J$13:J16)+1,"")</f>
        <v/>
      </c>
      <c r="K17" s="29">
        <f>IF(AND(E17&gt;1900,YEAR($C$5)-$E17&gt;$J$12,YEAR($C$5)-$E17&lt;=$K$12),COUNT($K$13:K16)+1,"")</f>
        <v>3</v>
      </c>
      <c r="L17" s="29" t="str">
        <f>IF(AND(E17&gt;1900,YEAR($C$5)-$E17&gt;$K$12,YEAR($C$5)-$E17&lt;=$L$12),COUNT($L$13:L16)+1,"")</f>
        <v/>
      </c>
      <c r="M17" s="29" t="str">
        <f>IF(AND(E17&gt;1900,YEAR($C$5)-$E17&gt;$L$12,YEAR($C$5)-$E17&lt;=$M$12),COUNT($M$13:M16)+1,"")</f>
        <v/>
      </c>
      <c r="N17" s="29" t="str">
        <f>IF(AND(E17&gt;1900,YEAR($C$5)-$E17&gt;=$N$12),COUNT($N$13:N16)+1,"")</f>
        <v/>
      </c>
      <c r="O17" s="30" t="s">
        <v>31</v>
      </c>
    </row>
    <row r="18" spans="1:16" x14ac:dyDescent="0.3">
      <c r="A18" s="25">
        <v>5</v>
      </c>
      <c r="B18" s="26">
        <v>43</v>
      </c>
      <c r="C18" s="27" t="s">
        <v>39</v>
      </c>
      <c r="D18" s="27" t="s">
        <v>40</v>
      </c>
      <c r="E18" s="26">
        <v>1980</v>
      </c>
      <c r="F18" s="25" t="str">
        <f>IF($E18&gt;1900,IF(YEAR($C$5)-$E18&lt;=$J$12,"do "&amp;$J$12,IF(YEAR($C$5)-$E18&lt;=$K$12,"do "&amp;$K$12,IF(YEAR($C$5)-$E18&lt;=$L$12,"do "&amp;$L$12,IF(YEAR($C$5)-$E18&lt;=$M$12,"do "&amp;$M$12,IF(YEAR($C$5)-$E18&lt;=$N$12,"do "&amp;$N$12,$O$12&amp;" +"))))),"")</f>
        <v>do 49</v>
      </c>
      <c r="G18" s="27" t="s">
        <v>41</v>
      </c>
      <c r="H18" s="28">
        <v>1.3229166666666667E-2</v>
      </c>
      <c r="I18" s="29" t="str">
        <f>IF(AND(E18&gt;1900,YEAR($C$5)-$E18&lt;=$I$12),COUNT($I$13:I17)+1,"")</f>
        <v/>
      </c>
      <c r="J18" s="29" t="str">
        <f>IF(AND(E18&gt;1900,YEAR($C$5)-$E18&gt;$I$12,YEAR($C$5)-$E18&lt;=$J$12),COUNT($J$13:J17)+1,"")</f>
        <v/>
      </c>
      <c r="K18" s="29">
        <f>IF(AND(E18&gt;1900,YEAR($C$5)-$E18&gt;$J$12,YEAR($C$5)-$E18&lt;=$K$12),COUNT($K$13:K17)+1,"")</f>
        <v>4</v>
      </c>
      <c r="L18" s="29" t="str">
        <f>IF(AND(E18&gt;1900,YEAR($C$5)-$E18&gt;$K$12,YEAR($C$5)-$E18&lt;=$L$12),COUNT($L$13:L17)+1,"")</f>
        <v/>
      </c>
      <c r="M18" s="29" t="str">
        <f>IF(AND(E18&gt;1900,YEAR($C$5)-$E18&gt;$L$12,YEAR($C$5)-$E18&lt;=$M$12),COUNT($M$13:M17)+1,"")</f>
        <v/>
      </c>
      <c r="N18" s="29" t="str">
        <f>IF(AND(E18&gt;1900,YEAR($C$5)-$E18&gt;=$N$12),COUNT($N$13:N17)+1,"")</f>
        <v/>
      </c>
      <c r="O18" s="30" t="s">
        <v>31</v>
      </c>
      <c r="P18" s="14" t="s">
        <v>42</v>
      </c>
    </row>
    <row r="19" spans="1:16" x14ac:dyDescent="0.3">
      <c r="A19" s="25">
        <v>6</v>
      </c>
      <c r="B19" s="26">
        <v>34</v>
      </c>
      <c r="C19" s="27" t="s">
        <v>43</v>
      </c>
      <c r="D19" s="27" t="s">
        <v>40</v>
      </c>
      <c r="E19" s="26">
        <v>1980</v>
      </c>
      <c r="F19" s="25" t="str">
        <f>IF($E19&gt;1900,IF(YEAR($C$5)-$E19&lt;=$J$12,"do "&amp;$J$12,IF(YEAR($C$5)-$E19&lt;=$K$12,"do "&amp;$K$12,IF(YEAR($C$5)-$E19&lt;=$L$12,"do "&amp;$L$12,IF(YEAR($C$5)-$E19&lt;=$M$12,"do "&amp;$M$12,IF(YEAR($C$5)-$E19&lt;=$N$12,"do "&amp;$N$12,$O$12&amp;" +"))))),"")</f>
        <v>do 49</v>
      </c>
      <c r="G19" s="27" t="s">
        <v>44</v>
      </c>
      <c r="H19" s="28">
        <v>1.3368055555555555E-2</v>
      </c>
      <c r="I19" s="29" t="str">
        <f>IF(AND(E19&gt;1900,YEAR($C$5)-$E19&lt;=$I$12),COUNT($I$13:I18)+1,"")</f>
        <v/>
      </c>
      <c r="J19" s="29" t="str">
        <f>IF(AND(E19&gt;1900,YEAR($C$5)-$E19&gt;$I$12,YEAR($C$5)-$E19&lt;=$J$12),COUNT($J$13:J18)+1,"")</f>
        <v/>
      </c>
      <c r="K19" s="29">
        <f>IF(AND(E19&gt;1900,YEAR($C$5)-$E19&gt;$J$12,YEAR($C$5)-$E19&lt;=$K$12),COUNT($K$13:K18)+1,"")</f>
        <v>5</v>
      </c>
      <c r="L19" s="29" t="str">
        <f>IF(AND(E19&gt;1900,YEAR($C$5)-$E19&gt;$K$12,YEAR($C$5)-$E19&lt;=$L$12),COUNT($L$13:L18)+1,"")</f>
        <v/>
      </c>
      <c r="M19" s="29" t="str">
        <f>IF(AND(E19&gt;1900,YEAR($C$5)-$E19&gt;$L$12,YEAR($C$5)-$E19&lt;=$M$12),COUNT($M$13:M18)+1,"")</f>
        <v/>
      </c>
      <c r="N19" s="29" t="str">
        <f>IF(AND(E19&gt;1900,YEAR($C$5)-$E19&gt;=$N$12),COUNT($N$13:N18)+1,"")</f>
        <v/>
      </c>
      <c r="O19" s="30" t="s">
        <v>31</v>
      </c>
    </row>
    <row r="20" spans="1:16" x14ac:dyDescent="0.3">
      <c r="A20" s="25">
        <v>7</v>
      </c>
      <c r="B20" s="26">
        <v>40</v>
      </c>
      <c r="C20" s="27" t="s">
        <v>45</v>
      </c>
      <c r="D20" s="27" t="s">
        <v>40</v>
      </c>
      <c r="E20" s="26">
        <v>1989</v>
      </c>
      <c r="F20" s="25" t="str">
        <f>IF($E20&gt;1900,IF(YEAR($C$5)-$E20&lt;=$J$12,"do "&amp;$J$12,IF(YEAR($C$5)-$E20&lt;=$K$12,"do "&amp;$K$12,IF(YEAR($C$5)-$E20&lt;=$L$12,"do "&amp;$L$12,IF(YEAR($C$5)-$E20&lt;=$M$12,"do "&amp;$M$12,IF(YEAR($C$5)-$E20&lt;=$N$12,"do "&amp;$N$12,$O$12&amp;" +"))))),"")</f>
        <v>do 39</v>
      </c>
      <c r="G20" s="31" t="s">
        <v>46</v>
      </c>
      <c r="H20" s="28">
        <v>1.3993055555555555E-2</v>
      </c>
      <c r="I20" s="29" t="str">
        <f>IF(AND(E20&gt;1900,YEAR($C$5)-$E20&lt;=$I$12),COUNT($I$13:I19)+1,"")</f>
        <v/>
      </c>
      <c r="J20" s="29">
        <f>IF(AND(E20&gt;1900,YEAR($C$5)-$E20&gt;$I$12,YEAR($C$5)-$E20&lt;=$J$12),COUNT($J$13:J19)+1,"")</f>
        <v>2</v>
      </c>
      <c r="K20" s="29" t="str">
        <f>IF(AND(E20&gt;1900,YEAR($C$5)-$E20&gt;$J$12,YEAR($C$5)-$E20&lt;=$K$12),COUNT($K$13:K19)+1,"")</f>
        <v/>
      </c>
      <c r="L20" s="29" t="str">
        <f>IF(AND(E20&gt;1900,YEAR($C$5)-$E20&gt;$K$12,YEAR($C$5)-$E20&lt;=$L$12),COUNT($L$13:L19)+1,"")</f>
        <v/>
      </c>
      <c r="M20" s="29" t="str">
        <f>IF(AND(E20&gt;1900,YEAR($C$5)-$E20&gt;$L$12,YEAR($C$5)-$E20&lt;=$M$12),COUNT($M$13:M19)+1,"")</f>
        <v/>
      </c>
      <c r="N20" s="29" t="str">
        <f>IF(AND(E20&gt;1900,YEAR($C$5)-$E20&gt;=$N$12),COUNT($N$13:N19)+1,"")</f>
        <v/>
      </c>
      <c r="O20" s="30" t="s">
        <v>31</v>
      </c>
    </row>
    <row r="21" spans="1:16" x14ac:dyDescent="0.3">
      <c r="A21" s="25">
        <v>8</v>
      </c>
      <c r="B21" s="26">
        <v>178</v>
      </c>
      <c r="C21" s="27" t="s">
        <v>47</v>
      </c>
      <c r="D21" s="27" t="s">
        <v>48</v>
      </c>
      <c r="E21" s="26">
        <v>1978</v>
      </c>
      <c r="F21" s="25" t="str">
        <f>IF($E21&gt;1900,IF(YEAR($C$5)-$E21&lt;=$J$12,"do "&amp;$J$12,IF(YEAR($C$5)-$E21&lt;=$K$12,"do "&amp;$K$12,IF(YEAR($C$5)-$E21&lt;=$L$12,"do "&amp;$L$12,IF(YEAR($C$5)-$E21&lt;=$M$12,"do "&amp;$M$12,IF(YEAR($C$5)-$E21&lt;=$N$12,"do "&amp;$N$12,$O$12&amp;" +"))))),"")</f>
        <v>do 49</v>
      </c>
      <c r="G21" s="27" t="s">
        <v>34</v>
      </c>
      <c r="H21" s="28">
        <v>1.4224537037037037E-2</v>
      </c>
      <c r="I21" s="29" t="str">
        <f>IF(AND(E21&gt;1900,YEAR($C$5)-$E21&lt;=$I$12),COUNT($I$13:I20)+1,"")</f>
        <v/>
      </c>
      <c r="J21" s="29" t="str">
        <f>IF(AND(E21&gt;1900,YEAR($C$5)-$E21&gt;$I$12,YEAR($C$5)-$E21&lt;=$J$12),COUNT($J$13:J20)+1,"")</f>
        <v/>
      </c>
      <c r="K21" s="29">
        <f>IF(AND(E21&gt;1900,YEAR($C$5)-$E21&gt;$J$12,YEAR($C$5)-$E21&lt;=$K$12),COUNT($K$13:K20)+1,"")</f>
        <v>6</v>
      </c>
      <c r="L21" s="29" t="str">
        <f>IF(AND(E21&gt;1900,YEAR($C$5)-$E21&gt;$K$12,YEAR($C$5)-$E21&lt;=$L$12),COUNT($L$13:L20)+1,"")</f>
        <v/>
      </c>
      <c r="M21" s="29" t="str">
        <f>IF(AND(E21&gt;1900,YEAR($C$5)-$E21&gt;$L$12,YEAR($C$5)-$E21&lt;=$M$12),COUNT($M$13:M20)+1,"")</f>
        <v/>
      </c>
      <c r="N21" s="29" t="str">
        <f>IF(AND(E21&gt;1900,YEAR($C$5)-$E21&gt;=$N$12),COUNT($N$13:N20)+1,"")</f>
        <v/>
      </c>
      <c r="O21" s="30" t="s">
        <v>31</v>
      </c>
    </row>
    <row r="22" spans="1:16" x14ac:dyDescent="0.3">
      <c r="A22" s="25">
        <v>9</v>
      </c>
      <c r="B22" s="26">
        <v>144</v>
      </c>
      <c r="C22" s="27" t="s">
        <v>49</v>
      </c>
      <c r="D22" s="27" t="s">
        <v>40</v>
      </c>
      <c r="E22" s="26">
        <v>1979</v>
      </c>
      <c r="F22" s="25" t="str">
        <f>IF($E22&gt;1900,IF(YEAR($C$5)-$E22&lt;=$J$12,"do "&amp;$J$12,IF(YEAR($C$5)-$E22&lt;=$K$12,"do "&amp;$K$12,IF(YEAR($C$5)-$E22&lt;=$L$12,"do "&amp;$L$12,IF(YEAR($C$5)-$E22&lt;=$M$12,"do "&amp;$M$12,IF(YEAR($C$5)-$E22&lt;=$N$12,"do "&amp;$N$12,$O$12&amp;" +"))))),"")</f>
        <v>do 49</v>
      </c>
      <c r="G22" s="27" t="s">
        <v>34</v>
      </c>
      <c r="H22" s="28">
        <v>1.4317129629629629E-2</v>
      </c>
      <c r="I22" s="29" t="str">
        <f>IF(AND(E22&gt;1900,YEAR($C$5)-$E22&lt;=$I$12),COUNT($I$13:I21)+1,"")</f>
        <v/>
      </c>
      <c r="J22" s="29" t="str">
        <f>IF(AND(E22&gt;1900,YEAR($C$5)-$E22&gt;$I$12,YEAR($C$5)-$E22&lt;=$J$12),COUNT($J$13:J21)+1,"")</f>
        <v/>
      </c>
      <c r="K22" s="29">
        <f>IF(AND(E22&gt;1900,YEAR($C$5)-$E22&gt;$J$12,YEAR($C$5)-$E22&lt;=$K$12),COUNT($K$13:K21)+1,"")</f>
        <v>7</v>
      </c>
      <c r="L22" s="29" t="str">
        <f>IF(AND(E22&gt;1900,YEAR($C$5)-$E22&gt;$K$12,YEAR($C$5)-$E22&lt;=$L$12),COUNT($L$13:L21)+1,"")</f>
        <v/>
      </c>
      <c r="M22" s="29" t="str">
        <f>IF(AND(E22&gt;1900,YEAR($C$5)-$E22&gt;$L$12,YEAR($C$5)-$E22&lt;=$M$12),COUNT($M$13:M21)+1,"")</f>
        <v/>
      </c>
      <c r="N22" s="29" t="str">
        <f>IF(AND(E22&gt;1900,YEAR($C$5)-$E22&gt;=$N$12),COUNT($N$13:N21)+1,"")</f>
        <v/>
      </c>
      <c r="O22" s="30" t="s">
        <v>31</v>
      </c>
    </row>
    <row r="23" spans="1:16" x14ac:dyDescent="0.3">
      <c r="A23" s="25">
        <v>10</v>
      </c>
      <c r="B23" s="26">
        <v>36</v>
      </c>
      <c r="C23" s="27" t="s">
        <v>50</v>
      </c>
      <c r="D23" s="27" t="s">
        <v>36</v>
      </c>
      <c r="E23" s="26">
        <v>1974</v>
      </c>
      <c r="F23" s="25" t="str">
        <f>IF($E23&gt;1900,IF(YEAR($C$5)-$E23&lt;=$J$12,"do "&amp;$J$12,IF(YEAR($C$5)-$E23&lt;=$K$12,"do "&amp;$K$12,IF(YEAR($C$5)-$E23&lt;=$L$12,"do "&amp;$L$12,IF(YEAR($C$5)-$E23&lt;=$M$12,"do "&amp;$M$12,IF(YEAR($C$5)-$E23&lt;=$N$12,"do "&amp;$N$12,$O$12&amp;" +"))))),"")</f>
        <v>do 59</v>
      </c>
      <c r="G23" s="27" t="s">
        <v>51</v>
      </c>
      <c r="H23" s="28">
        <v>1.4386574074074074E-2</v>
      </c>
      <c r="I23" s="29" t="str">
        <f>IF(AND(E23&gt;1900,YEAR($C$5)-$E23&lt;=$I$12),COUNT($I$13:I22)+1,"")</f>
        <v/>
      </c>
      <c r="J23" s="29" t="str">
        <f>IF(AND(E23&gt;1900,YEAR($C$5)-$E23&gt;$I$12,YEAR($C$5)-$E23&lt;=$J$12),COUNT($J$13:J22)+1,"")</f>
        <v/>
      </c>
      <c r="K23" s="29" t="str">
        <f>IF(AND(E23&gt;1900,YEAR($C$5)-$E23&gt;$J$12,YEAR($C$5)-$E23&lt;=$K$12),COUNT($K$13:K22)+1,"")</f>
        <v/>
      </c>
      <c r="L23" s="29">
        <f>IF(AND(E23&gt;1900,YEAR($C$5)-$E23&gt;$K$12,YEAR($C$5)-$E23&lt;=$L$12),COUNT($L$13:L22)+1,"")</f>
        <v>1</v>
      </c>
      <c r="M23" s="29" t="str">
        <f>IF(AND(E23&gt;1900,YEAR($C$5)-$E23&gt;$L$12,YEAR($C$5)-$E23&lt;=$M$12),COUNT($M$13:M22)+1,"")</f>
        <v/>
      </c>
      <c r="N23" s="29" t="str">
        <f>IF(AND(E23&gt;1900,YEAR($C$5)-$E23&gt;=$N$12),COUNT($N$13:N22)+1,"")</f>
        <v/>
      </c>
      <c r="O23" s="30" t="s">
        <v>31</v>
      </c>
    </row>
    <row r="24" spans="1:16" x14ac:dyDescent="0.3">
      <c r="A24" s="25">
        <v>11</v>
      </c>
      <c r="B24" s="26">
        <v>173</v>
      </c>
      <c r="C24" s="27" t="s">
        <v>52</v>
      </c>
      <c r="D24" s="27" t="s">
        <v>53</v>
      </c>
      <c r="E24" s="26">
        <v>1993</v>
      </c>
      <c r="F24" s="25" t="str">
        <f>IF($E24&gt;1900,IF(YEAR($C$5)-$E24&lt;=$J$12,"do "&amp;$J$12,IF(YEAR($C$5)-$E24&lt;=$K$12,"do "&amp;$K$12,IF(YEAR($C$5)-$E24&lt;=$L$12,"do "&amp;$L$12,IF(YEAR($C$5)-$E24&lt;=$M$12,"do "&amp;$M$12,IF(YEAR($C$5)-$E24&lt;=$N$12,"do "&amp;$N$12,$O$12&amp;" +"))))),"")</f>
        <v>do 39</v>
      </c>
      <c r="G24" s="27" t="s">
        <v>34</v>
      </c>
      <c r="H24" s="28">
        <v>1.4502314814814815E-2</v>
      </c>
      <c r="I24" s="29" t="str">
        <f>IF(AND(E24&gt;1900,YEAR($C$5)-$E24&lt;=$I$12),COUNT($I$13:I23)+1,"")</f>
        <v/>
      </c>
      <c r="J24" s="29">
        <f>IF(AND(E24&gt;1900,YEAR($C$5)-$E24&gt;$I$12,YEAR($C$5)-$E24&lt;=$J$12),COUNT($J$13:J23)+1,"")</f>
        <v>3</v>
      </c>
      <c r="K24" s="29" t="str">
        <f>IF(AND(E24&gt;1900,YEAR($C$5)-$E24&gt;$J$12,YEAR($C$5)-$E24&lt;=$K$12),COUNT($K$13:K23)+1,"")</f>
        <v/>
      </c>
      <c r="L24" s="29" t="str">
        <f>IF(AND(E24&gt;1900,YEAR($C$5)-$E24&gt;$K$12,YEAR($C$5)-$E24&lt;=$L$12),COUNT($L$13:L23)+1,"")</f>
        <v/>
      </c>
      <c r="M24" s="29" t="str">
        <f>IF(AND(E24&gt;1900,YEAR($C$5)-$E24&gt;$L$12,YEAR($C$5)-$E24&lt;=$M$12),COUNT($M$13:M23)+1,"")</f>
        <v/>
      </c>
      <c r="N24" s="29" t="str">
        <f>IF(AND(E24&gt;1900,YEAR($C$5)-$E24&gt;=$N$12),COUNT($N$13:N23)+1,"")</f>
        <v/>
      </c>
      <c r="O24" s="30" t="s">
        <v>31</v>
      </c>
    </row>
    <row r="25" spans="1:16" x14ac:dyDescent="0.3">
      <c r="A25" s="25">
        <v>12</v>
      </c>
      <c r="B25" s="26">
        <v>181</v>
      </c>
      <c r="C25" s="27" t="s">
        <v>54</v>
      </c>
      <c r="D25" s="27" t="s">
        <v>55</v>
      </c>
      <c r="E25" s="26">
        <v>1975</v>
      </c>
      <c r="F25" s="25" t="str">
        <f>IF($E25&gt;1900,IF(YEAR($C$5)-$E25&lt;=$J$12,"do "&amp;$J$12,IF(YEAR($C$5)-$E25&lt;=$K$12,"do "&amp;$K$12,IF(YEAR($C$5)-$E25&lt;=$L$12,"do "&amp;$L$12,IF(YEAR($C$5)-$E25&lt;=$M$12,"do "&amp;$M$12,IF(YEAR($C$5)-$E25&lt;=$N$12,"do "&amp;$N$12,$O$12&amp;" +"))))),"")</f>
        <v>do 49</v>
      </c>
      <c r="G25" s="27" t="s">
        <v>34</v>
      </c>
      <c r="H25" s="28">
        <v>1.4756944444444444E-2</v>
      </c>
      <c r="I25" s="29" t="str">
        <f>IF(AND(E25&gt;1900,YEAR($C$5)-$E25&lt;=$I$12),COUNT($I$13:I24)+1,"")</f>
        <v/>
      </c>
      <c r="J25" s="29" t="str">
        <f>IF(AND(E25&gt;1900,YEAR($C$5)-$E25&gt;$I$12,YEAR($C$5)-$E25&lt;=$J$12),COUNT($J$13:J24)+1,"")</f>
        <v/>
      </c>
      <c r="K25" s="29">
        <f>IF(AND(E25&gt;1900,YEAR($C$5)-$E25&gt;$J$12,YEAR($C$5)-$E25&lt;=$K$12),COUNT($K$13:K24)+1,"")</f>
        <v>8</v>
      </c>
      <c r="L25" s="29" t="str">
        <f>IF(AND(E25&gt;1900,YEAR($C$5)-$E25&gt;$K$12,YEAR($C$5)-$E25&lt;=$L$12),COUNT($L$13:L24)+1,"")</f>
        <v/>
      </c>
      <c r="M25" s="29" t="str">
        <f>IF(AND(E25&gt;1900,YEAR($C$5)-$E25&gt;$L$12,YEAR($C$5)-$E25&lt;=$M$12),COUNT($M$13:M24)+1,"")</f>
        <v/>
      </c>
      <c r="N25" s="29" t="str">
        <f>IF(AND(E25&gt;1900,YEAR($C$5)-$E25&gt;=$N$12),COUNT($N$13:N24)+1,"")</f>
        <v/>
      </c>
      <c r="O25" s="30" t="s">
        <v>31</v>
      </c>
    </row>
    <row r="26" spans="1:16" x14ac:dyDescent="0.3">
      <c r="A26" s="25">
        <v>13</v>
      </c>
      <c r="B26" s="26">
        <v>142</v>
      </c>
      <c r="C26" s="27" t="s">
        <v>32</v>
      </c>
      <c r="D26" s="27" t="s">
        <v>58</v>
      </c>
      <c r="E26" s="26">
        <v>1979</v>
      </c>
      <c r="F26" s="25" t="str">
        <f>IF($E26&gt;1900,IF(YEAR($C$5)-$E26&lt;=$J$12,"do "&amp;$J$12,IF(YEAR($C$5)-$E26&lt;=$K$12,"do "&amp;$K$12,IF(YEAR($C$5)-$E26&lt;=$L$12,"do "&amp;$L$12,IF(YEAR($C$5)-$E26&lt;=$M$12,"do "&amp;$M$12,IF(YEAR($C$5)-$E26&lt;=$N$12,"do "&amp;$N$12,$O$12&amp;" +"))))),"")</f>
        <v>do 49</v>
      </c>
      <c r="G26" s="27" t="s">
        <v>34</v>
      </c>
      <c r="H26" s="28">
        <v>1.5393518518518518E-2</v>
      </c>
      <c r="I26" s="29" t="str">
        <f>IF(AND(E26&gt;1900,YEAR($C$5)-$E26&lt;=$I$12),COUNT($I$13:I25)+1,"")</f>
        <v/>
      </c>
      <c r="J26" s="29" t="str">
        <f>IF(AND(E26&gt;1900,YEAR($C$5)-$E26&gt;$I$12,YEAR($C$5)-$E26&lt;=$J$12),COUNT($J$13:J25)+1,"")</f>
        <v/>
      </c>
      <c r="K26" s="29">
        <f>IF(AND(E26&gt;1900,YEAR($C$5)-$E26&gt;$J$12,YEAR($C$5)-$E26&lt;=$K$12),COUNT($K$13:K25)+1,"")</f>
        <v>9</v>
      </c>
      <c r="L26" s="29" t="str">
        <f>IF(AND(E26&gt;1900,YEAR($C$5)-$E26&gt;$K$12,YEAR($C$5)-$E26&lt;=$L$12),COUNT($L$13:L25)+1,"")</f>
        <v/>
      </c>
      <c r="M26" s="29" t="str">
        <f>IF(AND(E26&gt;1900,YEAR($C$5)-$E26&gt;$L$12,YEAR($C$5)-$E26&lt;=$M$12),COUNT($M$13:M25)+1,"")</f>
        <v/>
      </c>
      <c r="N26" s="29" t="str">
        <f>IF(AND(E26&gt;1900,YEAR($C$5)-$E26&gt;=$N$12),COUNT($N$13:N25)+1,"")</f>
        <v/>
      </c>
      <c r="O26" s="30" t="s">
        <v>31</v>
      </c>
    </row>
    <row r="27" spans="1:16" x14ac:dyDescent="0.3">
      <c r="A27" s="25">
        <v>14</v>
      </c>
      <c r="B27" s="26">
        <v>179</v>
      </c>
      <c r="C27" s="27" t="s">
        <v>56</v>
      </c>
      <c r="D27" s="27" t="s">
        <v>57</v>
      </c>
      <c r="E27" s="26">
        <v>1965</v>
      </c>
      <c r="F27" s="25" t="str">
        <f>IF($E27&gt;1900,IF(YEAR($C$5)-$E27&lt;=$J$12,"do "&amp;$J$12,IF(YEAR($C$5)-$E27&lt;=$K$12,"do "&amp;$K$12,IF(YEAR($C$5)-$E27&lt;=$L$12,"do "&amp;$L$12,IF(YEAR($C$5)-$E27&lt;=$M$12,"do "&amp;$M$12,IF(YEAR($C$5)-$E27&lt;=$N$12,"do "&amp;$N$12,$O$12&amp;" +"))))),"")</f>
        <v>do 59</v>
      </c>
      <c r="G27" s="27" t="s">
        <v>34</v>
      </c>
      <c r="H27" s="28">
        <v>1.5960648148148151E-2</v>
      </c>
      <c r="I27" s="29" t="str">
        <f>IF(AND(E27&gt;1900,YEAR($C$5)-$E27&lt;=$I$12),COUNT($I$13:I26)+1,"")</f>
        <v/>
      </c>
      <c r="J27" s="29" t="str">
        <f>IF(AND(E27&gt;1900,YEAR($C$5)-$E27&gt;$I$12,YEAR($C$5)-$E27&lt;=$J$12),COUNT($J$13:J26)+1,"")</f>
        <v/>
      </c>
      <c r="K27" s="29" t="str">
        <f>IF(AND(E27&gt;1900,YEAR($C$5)-$E27&gt;$J$12,YEAR($C$5)-$E27&lt;=$K$12),COUNT($K$13:K26)+1,"")</f>
        <v/>
      </c>
      <c r="L27" s="29">
        <f>IF(AND(E27&gt;1900,YEAR($C$5)-$E27&gt;$K$12,YEAR($C$5)-$E27&lt;=$L$12),COUNT($L$13:L26)+1,"")</f>
        <v>2</v>
      </c>
      <c r="M27" s="29" t="str">
        <f>IF(AND(E27&gt;1900,YEAR($C$5)-$E27&gt;$L$12,YEAR($C$5)-$E27&lt;=$M$12),COUNT($M$13:M26)+1,"")</f>
        <v/>
      </c>
      <c r="N27" s="29" t="str">
        <f>IF(AND(E27&gt;1900,YEAR($C$5)-$E27&gt;=$N$12),COUNT($N$13:N26)+1,"")</f>
        <v/>
      </c>
      <c r="O27" s="30" t="s">
        <v>31</v>
      </c>
    </row>
    <row r="28" spans="1:16" x14ac:dyDescent="0.3">
      <c r="A28" s="25">
        <v>15</v>
      </c>
      <c r="B28" s="26">
        <v>42</v>
      </c>
      <c r="C28" s="27" t="s">
        <v>59</v>
      </c>
      <c r="D28" s="27" t="s">
        <v>40</v>
      </c>
      <c r="E28" s="26">
        <v>1973</v>
      </c>
      <c r="F28" s="25" t="str">
        <f>IF($E28&gt;1900,IF(YEAR($C$5)-$E28&lt;=$J$12,"do "&amp;$J$12,IF(YEAR($C$5)-$E28&lt;=$K$12,"do "&amp;$K$12,IF(YEAR($C$5)-$E28&lt;=$L$12,"do "&amp;$L$12,IF(YEAR($C$5)-$E28&lt;=$M$12,"do "&amp;$M$12,IF(YEAR($C$5)-$E28&lt;=$N$12,"do "&amp;$N$12,$O$12&amp;" +"))))),"")</f>
        <v>do 59</v>
      </c>
      <c r="G28" s="27" t="s">
        <v>60</v>
      </c>
      <c r="H28" s="28">
        <v>1.6331018518518519E-2</v>
      </c>
      <c r="I28" s="29" t="str">
        <f>IF(AND(E28&gt;1900,YEAR($C$5)-$E28&lt;=$I$12),COUNT($I$13:I27)+1,"")</f>
        <v/>
      </c>
      <c r="J28" s="29" t="str">
        <f>IF(AND(E28&gt;1900,YEAR($C$5)-$E28&gt;$I$12,YEAR($C$5)-$E28&lt;=$J$12),COUNT($J$13:J27)+1,"")</f>
        <v/>
      </c>
      <c r="K28" s="29" t="str">
        <f>IF(AND(E28&gt;1900,YEAR($C$5)-$E28&gt;$J$12,YEAR($C$5)-$E28&lt;=$K$12),COUNT($K$13:K27)+1,"")</f>
        <v/>
      </c>
      <c r="L28" s="29">
        <f>IF(AND(E28&gt;1900,YEAR($C$5)-$E28&gt;$K$12,YEAR($C$5)-$E28&lt;=$L$12),COUNT($L$13:L27)+1,"")</f>
        <v>3</v>
      </c>
      <c r="M28" s="29" t="str">
        <f>IF(AND(E28&gt;1900,YEAR($C$5)-$E28&gt;$L$12,YEAR($C$5)-$E28&lt;=$M$12),COUNT($M$13:M27)+1,"")</f>
        <v/>
      </c>
      <c r="N28" s="29" t="str">
        <f>IF(AND(E28&gt;1900,YEAR($C$5)-$E28&gt;=$N$12),COUNT($N$13:N27)+1,"")</f>
        <v/>
      </c>
      <c r="O28" s="30" t="s">
        <v>31</v>
      </c>
    </row>
    <row r="29" spans="1:16" x14ac:dyDescent="0.3">
      <c r="A29" s="25">
        <v>16</v>
      </c>
      <c r="B29" s="26">
        <v>113</v>
      </c>
      <c r="C29" s="27" t="s">
        <v>61</v>
      </c>
      <c r="D29" s="27" t="s">
        <v>40</v>
      </c>
      <c r="E29" s="26">
        <v>1963</v>
      </c>
      <c r="F29" s="25" t="str">
        <f>IF($E29&gt;1900,IF(YEAR($C$5)-$E29&lt;=$J$12,"do "&amp;$J$12,IF(YEAR($C$5)-$E29&lt;=$K$12,"do "&amp;$K$12,IF(YEAR($C$5)-$E29&lt;=$L$12,"do "&amp;$L$12,IF(YEAR($C$5)-$E29&lt;=$M$12,"do "&amp;$M$12,IF(YEAR($C$5)-$E29&lt;=$N$12,"do "&amp;$N$12,$O$12&amp;" +"))))),"")</f>
        <v>do 69</v>
      </c>
      <c r="G29" s="27" t="s">
        <v>34</v>
      </c>
      <c r="H29" s="28">
        <v>1.6377314814814813E-2</v>
      </c>
      <c r="I29" s="29" t="str">
        <f>IF(AND(E29&gt;1900,YEAR($C$5)-$E29&lt;=$I$12),COUNT($I$13:I28)+1,"")</f>
        <v/>
      </c>
      <c r="J29" s="29" t="str">
        <f>IF(AND(E29&gt;1900,YEAR($C$5)-$E29&gt;$I$12,YEAR($C$5)-$E29&lt;=$J$12),COUNT($J$13:J28)+1,"")</f>
        <v/>
      </c>
      <c r="K29" s="29" t="str">
        <f>IF(AND(E29&gt;1900,YEAR($C$5)-$E29&gt;$J$12,YEAR($C$5)-$E29&lt;=$K$12),COUNT($K$13:K28)+1,"")</f>
        <v/>
      </c>
      <c r="L29" s="29" t="str">
        <f>IF(AND(E29&gt;1900,YEAR($C$5)-$E29&gt;$K$12,YEAR($C$5)-$E29&lt;=$L$12),COUNT($L$13:L28)+1,"")</f>
        <v/>
      </c>
      <c r="M29" s="29">
        <f>IF(AND(E29&gt;1900,YEAR($C$5)-$E29&gt;$L$12,YEAR($C$5)-$E29&lt;=$M$12),COUNT($M$13:M28)+1,"")</f>
        <v>1</v>
      </c>
      <c r="N29" s="29" t="str">
        <f>IF(AND(E29&gt;1900,YEAR($C$5)-$E29&gt;=$N$12),COUNT($N$13:N28)+1,"")</f>
        <v/>
      </c>
      <c r="O29" s="30" t="s">
        <v>31</v>
      </c>
    </row>
    <row r="30" spans="1:16" x14ac:dyDescent="0.3">
      <c r="A30" s="25">
        <v>17</v>
      </c>
      <c r="B30" s="26">
        <v>39</v>
      </c>
      <c r="C30" s="27" t="s">
        <v>62</v>
      </c>
      <c r="D30" s="27" t="s">
        <v>63</v>
      </c>
      <c r="E30" s="26">
        <v>1964</v>
      </c>
      <c r="F30" s="25" t="str">
        <f>IF($E30&gt;1900,IF(YEAR($C$5)-$E30&lt;=$J$12,"do "&amp;$J$12,IF(YEAR($C$5)-$E30&lt;=$K$12,"do "&amp;$K$12,IF(YEAR($C$5)-$E30&lt;=$L$12,"do "&amp;$L$12,IF(YEAR($C$5)-$E30&lt;=$M$12,"do "&amp;$M$12,IF(YEAR($C$5)-$E30&lt;=$N$12,"do "&amp;$N$12,$O$12&amp;" +"))))),"")</f>
        <v>do 69</v>
      </c>
      <c r="G30" s="27" t="s">
        <v>64</v>
      </c>
      <c r="H30" s="28">
        <v>1.6481481481481482E-2</v>
      </c>
      <c r="I30" s="29" t="str">
        <f>IF(AND(E30&gt;1900,YEAR($C$5)-$E30&lt;=$I$12),COUNT($I$13:I29)+1,"")</f>
        <v/>
      </c>
      <c r="J30" s="29" t="str">
        <f>IF(AND(E30&gt;1900,YEAR($C$5)-$E30&gt;$I$12,YEAR($C$5)-$E30&lt;=$J$12),COUNT($J$13:J29)+1,"")</f>
        <v/>
      </c>
      <c r="K30" s="29" t="str">
        <f>IF(AND(E30&gt;1900,YEAR($C$5)-$E30&gt;$J$12,YEAR($C$5)-$E30&lt;=$K$12),COUNT($K$13:K29)+1,"")</f>
        <v/>
      </c>
      <c r="L30" s="29" t="str">
        <f>IF(AND(E30&gt;1900,YEAR($C$5)-$E30&gt;$K$12,YEAR($C$5)-$E30&lt;=$L$12),COUNT($L$13:L29)+1,"")</f>
        <v/>
      </c>
      <c r="M30" s="29">
        <f>IF(AND(E30&gt;1900,YEAR($C$5)-$E30&gt;$L$12,YEAR($C$5)-$E30&lt;=$M$12),COUNT($M$13:M29)+1,"")</f>
        <v>2</v>
      </c>
      <c r="N30" s="29" t="str">
        <f>IF(AND(E30&gt;1900,YEAR($C$5)-$E30&gt;=$N$12),COUNT($N$13:N29)+1,"")</f>
        <v/>
      </c>
      <c r="O30" s="30" t="s">
        <v>31</v>
      </c>
    </row>
    <row r="31" spans="1:16" x14ac:dyDescent="0.3">
      <c r="A31" s="25">
        <v>18</v>
      </c>
      <c r="B31" s="26">
        <v>126</v>
      </c>
      <c r="C31" s="27" t="s">
        <v>65</v>
      </c>
      <c r="D31" s="27" t="s">
        <v>66</v>
      </c>
      <c r="E31" s="26">
        <v>1972</v>
      </c>
      <c r="F31" s="25" t="str">
        <f>IF($E31&gt;1900,IF(YEAR($C$5)-$E31&lt;=$J$12,"do "&amp;$J$12,IF(YEAR($C$5)-$E31&lt;=$K$12,"do "&amp;$K$12,IF(YEAR($C$5)-$E31&lt;=$L$12,"do "&amp;$L$12,IF(YEAR($C$5)-$E31&lt;=$M$12,"do "&amp;$M$12,IF(YEAR($C$5)-$E31&lt;=$N$12,"do "&amp;$N$12,$O$12&amp;" +"))))),"")</f>
        <v>do 59</v>
      </c>
      <c r="G31" s="27" t="s">
        <v>34</v>
      </c>
      <c r="H31" s="28">
        <v>1.6597222222222222E-2</v>
      </c>
      <c r="I31" s="29" t="str">
        <f>IF(AND(E31&gt;1900,YEAR($C$5)-$E31&lt;=$I$12),COUNT($I$13:I30)+1,"")</f>
        <v/>
      </c>
      <c r="J31" s="29" t="str">
        <f>IF(AND(E31&gt;1900,YEAR($C$5)-$E31&gt;$I$12,YEAR($C$5)-$E31&lt;=$J$12),COUNT($J$13:J30)+1,"")</f>
        <v/>
      </c>
      <c r="K31" s="29" t="str">
        <f>IF(AND(E31&gt;1900,YEAR($C$5)-$E31&gt;$J$12,YEAR($C$5)-$E31&lt;=$K$12),COUNT($K$13:K30)+1,"")</f>
        <v/>
      </c>
      <c r="L31" s="29">
        <f>IF(AND(E31&gt;1900,YEAR($C$5)-$E31&gt;$K$12,YEAR($C$5)-$E31&lt;=$L$12),COUNT($L$13:L30)+1,"")</f>
        <v>4</v>
      </c>
      <c r="M31" s="29" t="str">
        <f>IF(AND(E31&gt;1900,YEAR($C$5)-$E31&gt;$L$12,YEAR($C$5)-$E31&lt;=$M$12),COUNT($M$13:M30)+1,"")</f>
        <v/>
      </c>
      <c r="N31" s="29" t="str">
        <f>IF(AND(E31&gt;1900,YEAR($C$5)-$E31&gt;=$N$12),COUNT($N$13:N30)+1,"")</f>
        <v/>
      </c>
      <c r="O31" s="30" t="s">
        <v>31</v>
      </c>
    </row>
    <row r="32" spans="1:16" x14ac:dyDescent="0.3">
      <c r="A32" s="25">
        <v>19</v>
      </c>
      <c r="B32" s="26">
        <v>37</v>
      </c>
      <c r="C32" s="27" t="s">
        <v>67</v>
      </c>
      <c r="D32" s="27" t="s">
        <v>68</v>
      </c>
      <c r="E32" s="26">
        <v>1968</v>
      </c>
      <c r="F32" s="25" t="str">
        <f>IF($E32&gt;1900,IF(YEAR($C$5)-$E32&lt;=$J$12,"do "&amp;$J$12,IF(YEAR($C$5)-$E32&lt;=$K$12,"do "&amp;$K$12,IF(YEAR($C$5)-$E32&lt;=$L$12,"do "&amp;$L$12,IF(YEAR($C$5)-$E32&lt;=$M$12,"do "&amp;$M$12,IF(YEAR($C$5)-$E32&lt;=$N$12,"do "&amp;$N$12,$O$12&amp;" +"))))),"")</f>
        <v>do 59</v>
      </c>
      <c r="G32" s="27" t="s">
        <v>69</v>
      </c>
      <c r="H32" s="28">
        <v>1.7407407407407406E-2</v>
      </c>
      <c r="I32" s="29" t="str">
        <f>IF(AND(E32&gt;1900,YEAR($C$5)-$E32&lt;=$I$12),COUNT($I$13:I31)+1,"")</f>
        <v/>
      </c>
      <c r="J32" s="29" t="str">
        <f>IF(AND(E32&gt;1900,YEAR($C$5)-$E32&gt;$I$12,YEAR($C$5)-$E32&lt;=$J$12),COUNT($J$13:J31)+1,"")</f>
        <v/>
      </c>
      <c r="K32" s="29" t="str">
        <f>IF(AND(E32&gt;1900,YEAR($C$5)-$E32&gt;$J$12,YEAR($C$5)-$E32&lt;=$K$12),COUNT($K$13:K31)+1,"")</f>
        <v/>
      </c>
      <c r="L32" s="29">
        <f>IF(AND(E32&gt;1900,YEAR($C$5)-$E32&gt;$K$12,YEAR($C$5)-$E32&lt;=$L$12),COUNT($L$13:L31)+1,"")</f>
        <v>5</v>
      </c>
      <c r="M32" s="29" t="str">
        <f>IF(AND(E32&gt;1900,YEAR($C$5)-$E32&gt;$L$12,YEAR($C$5)-$E32&lt;=$M$12),COUNT($M$13:M31)+1,"")</f>
        <v/>
      </c>
      <c r="N32" s="29" t="str">
        <f>IF(AND(E32&gt;1900,YEAR($C$5)-$E32&gt;=$N$12),COUNT($N$13:N31)+1,"")</f>
        <v/>
      </c>
      <c r="O32" s="30" t="s">
        <v>31</v>
      </c>
    </row>
    <row r="33" spans="1:15" x14ac:dyDescent="0.3">
      <c r="A33" s="25">
        <v>20</v>
      </c>
      <c r="B33" s="26">
        <v>41</v>
      </c>
      <c r="C33" s="27" t="s">
        <v>70</v>
      </c>
      <c r="D33" s="27" t="s">
        <v>33</v>
      </c>
      <c r="E33" s="26">
        <v>1962</v>
      </c>
      <c r="F33" s="25" t="str">
        <f>IF($E33&gt;1900,IF(YEAR($C$5)-$E33&lt;=$J$12,"do "&amp;$J$12,IF(YEAR($C$5)-$E33&lt;=$K$12,"do "&amp;$K$12,IF(YEAR($C$5)-$E33&lt;=$L$12,"do "&amp;$L$12,IF(YEAR($C$5)-$E33&lt;=$M$12,"do "&amp;$M$12,IF(YEAR($C$5)-$E33&lt;=$N$12,"do "&amp;$N$12,$O$12&amp;" +"))))),"")</f>
        <v>do 69</v>
      </c>
      <c r="G33" s="27" t="s">
        <v>71</v>
      </c>
      <c r="H33" s="28">
        <v>1.744212962962963E-2</v>
      </c>
      <c r="I33" s="29" t="str">
        <f>IF(AND(E33&gt;1900,YEAR($C$5)-$E33&lt;=$I$12),COUNT($I$13:I32)+1,"")</f>
        <v/>
      </c>
      <c r="J33" s="29" t="str">
        <f>IF(AND(E33&gt;1900,YEAR($C$5)-$E33&gt;$I$12,YEAR($C$5)-$E33&lt;=$J$12),COUNT($J$13:J32)+1,"")</f>
        <v/>
      </c>
      <c r="K33" s="29" t="str">
        <f>IF(AND(E33&gt;1900,YEAR($C$5)-$E33&gt;$J$12,YEAR($C$5)-$E33&lt;=$K$12),COUNT($K$13:K32)+1,"")</f>
        <v/>
      </c>
      <c r="L33" s="29" t="str">
        <f>IF(AND(E33&gt;1900,YEAR($C$5)-$E33&gt;$K$12,YEAR($C$5)-$E33&lt;=$L$12),COUNT($L$13:L32)+1,"")</f>
        <v/>
      </c>
      <c r="M33" s="29">
        <f>IF(AND(E33&gt;1900,YEAR($C$5)-$E33&gt;$L$12,YEAR($C$5)-$E33&lt;=$M$12),COUNT($M$13:M32)+1,"")</f>
        <v>3</v>
      </c>
      <c r="N33" s="29" t="str">
        <f>IF(AND(E33&gt;1900,YEAR($C$5)-$E33&gt;=$N$12),COUNT($N$13:N32)+1,"")</f>
        <v/>
      </c>
      <c r="O33" s="30" t="s">
        <v>31</v>
      </c>
    </row>
    <row r="34" spans="1:15" x14ac:dyDescent="0.3">
      <c r="A34" s="25">
        <v>21</v>
      </c>
      <c r="B34" s="26">
        <v>185</v>
      </c>
      <c r="C34" s="27" t="s">
        <v>72</v>
      </c>
      <c r="D34" s="27" t="s">
        <v>73</v>
      </c>
      <c r="E34" s="26">
        <v>1991</v>
      </c>
      <c r="F34" s="25" t="str">
        <f>IF($E34&gt;1900,IF(YEAR($C$5)-$E34&lt;=$J$12,"do "&amp;$J$12,IF(YEAR($C$5)-$E34&lt;=$K$12,"do "&amp;$K$12,IF(YEAR($C$5)-$E34&lt;=$L$12,"do "&amp;$L$12,IF(YEAR($C$5)-$E34&lt;=$M$12,"do "&amp;$M$12,IF(YEAR($C$5)-$E34&lt;=$N$12,"do "&amp;$N$12,$O$12&amp;" +"))))),"")</f>
        <v>do 39</v>
      </c>
      <c r="G34" s="27" t="s">
        <v>34</v>
      </c>
      <c r="H34" s="28">
        <v>1.7500000000000002E-2</v>
      </c>
      <c r="I34" s="29" t="str">
        <f>IF(AND(E34&gt;1900,YEAR($C$5)-$E34&lt;=$I$12),COUNT($I$13:I33)+1,"")</f>
        <v/>
      </c>
      <c r="J34" s="29">
        <f>IF(AND(E34&gt;1900,YEAR($C$5)-$E34&gt;$I$12,YEAR($C$5)-$E34&lt;=$J$12),COUNT($J$13:J33)+1,"")</f>
        <v>4</v>
      </c>
      <c r="K34" s="29" t="str">
        <f>IF(AND(E34&gt;1900,YEAR($C$5)-$E34&gt;$J$12,YEAR($C$5)-$E34&lt;=$K$12),COUNT($K$13:K33)+1,"")</f>
        <v/>
      </c>
      <c r="L34" s="29" t="str">
        <f>IF(AND(E34&gt;1900,YEAR($C$5)-$E34&gt;$K$12,YEAR($C$5)-$E34&lt;=$L$12),COUNT($L$13:L33)+1,"")</f>
        <v/>
      </c>
      <c r="M34" s="29" t="str">
        <f>IF(AND(E34&gt;1900,YEAR($C$5)-$E34&gt;$L$12,YEAR($C$5)-$E34&lt;=$M$12),COUNT($M$13:M33)+1,"")</f>
        <v/>
      </c>
      <c r="N34" s="29" t="str">
        <f>IF(AND(E34&gt;1900,YEAR($C$5)-$E34&gt;=$N$12),COUNT($N$13:N33)+1,"")</f>
        <v/>
      </c>
      <c r="O34" s="30" t="s">
        <v>31</v>
      </c>
    </row>
    <row r="35" spans="1:15" x14ac:dyDescent="0.3">
      <c r="A35" s="25">
        <v>22</v>
      </c>
      <c r="B35" s="26">
        <v>176</v>
      </c>
      <c r="C35" s="27" t="s">
        <v>74</v>
      </c>
      <c r="D35" s="27" t="s">
        <v>75</v>
      </c>
      <c r="E35" s="26">
        <v>1964</v>
      </c>
      <c r="F35" s="25" t="str">
        <f>IF($E35&gt;1900,IF(YEAR($C$5)-$E35&lt;=$J$12,"do "&amp;$J$12,IF(YEAR($C$5)-$E35&lt;=$K$12,"do "&amp;$K$12,IF(YEAR($C$5)-$E35&lt;=$L$12,"do "&amp;$L$12,IF(YEAR($C$5)-$E35&lt;=$M$12,"do "&amp;$M$12,IF(YEAR($C$5)-$E35&lt;=$N$12,"do "&amp;$N$12,$O$12&amp;" +"))))),"")</f>
        <v>do 69</v>
      </c>
      <c r="G35" s="27" t="s">
        <v>34</v>
      </c>
      <c r="H35" s="28">
        <v>1.7847222222222223E-2</v>
      </c>
      <c r="I35" s="29" t="str">
        <f>IF(AND(E35&gt;1900,YEAR($C$5)-$E35&lt;=$I$12),COUNT($I$13:I34)+1,"")</f>
        <v/>
      </c>
      <c r="J35" s="29" t="str">
        <f>IF(AND(E35&gt;1900,YEAR($C$5)-$E35&gt;$I$12,YEAR($C$5)-$E35&lt;=$J$12),COUNT($J$13:J34)+1,"")</f>
        <v/>
      </c>
      <c r="K35" s="29" t="str">
        <f>IF(AND(E35&gt;1900,YEAR($C$5)-$E35&gt;$J$12,YEAR($C$5)-$E35&lt;=$K$12),COUNT($K$13:K34)+1,"")</f>
        <v/>
      </c>
      <c r="L35" s="29" t="str">
        <f>IF(AND(E35&gt;1900,YEAR($C$5)-$E35&gt;$K$12,YEAR($C$5)-$E35&lt;=$L$12),COUNT($L$13:L34)+1,"")</f>
        <v/>
      </c>
      <c r="M35" s="29">
        <f>IF(AND(E35&gt;1900,YEAR($C$5)-$E35&gt;$L$12,YEAR($C$5)-$E35&lt;=$M$12),COUNT($M$13:M34)+1,"")</f>
        <v>4</v>
      </c>
      <c r="N35" s="29" t="str">
        <f>IF(AND(E35&gt;1900,YEAR($C$5)-$E35&gt;=$N$12),COUNT($N$13:N34)+1,"")</f>
        <v/>
      </c>
      <c r="O35" s="30" t="s">
        <v>31</v>
      </c>
    </row>
    <row r="36" spans="1:15" x14ac:dyDescent="0.3">
      <c r="A36" s="25">
        <v>23</v>
      </c>
      <c r="B36" s="26">
        <v>115</v>
      </c>
      <c r="C36" s="27" t="s">
        <v>76</v>
      </c>
      <c r="D36" s="27" t="s">
        <v>77</v>
      </c>
      <c r="E36" s="26">
        <v>1957</v>
      </c>
      <c r="F36" s="25" t="str">
        <f>IF($E36&gt;1900,IF(YEAR($C$5)-$E36&lt;=$J$12,"do "&amp;$J$12,IF(YEAR($C$5)-$E36&lt;=$K$12,"do "&amp;$K$12,IF(YEAR($C$5)-$E36&lt;=$L$12,"do "&amp;$L$12,IF(YEAR($C$5)-$E36&lt;=$M$12,"do "&amp;$M$12,IF(YEAR($C$5)-$E36&lt;=$N$12,"do "&amp;$N$12,$O$12&amp;" +"))))),"")</f>
        <v>do 69</v>
      </c>
      <c r="G36" s="27" t="s">
        <v>34</v>
      </c>
      <c r="H36" s="28">
        <v>1.8148148148148149E-2</v>
      </c>
      <c r="I36" s="29" t="str">
        <f>IF(AND(E36&gt;1900,YEAR($C$5)-$E36&lt;=$I$12),COUNT($I$13:I35)+1,"")</f>
        <v/>
      </c>
      <c r="J36" s="29" t="str">
        <f>IF(AND(E36&gt;1900,YEAR($C$5)-$E36&gt;$I$12,YEAR($C$5)-$E36&lt;=$J$12),COUNT($J$13:J35)+1,"")</f>
        <v/>
      </c>
      <c r="K36" s="29" t="str">
        <f>IF(AND(E36&gt;1900,YEAR($C$5)-$E36&gt;$J$12,YEAR($C$5)-$E36&lt;=$K$12),COUNT($K$13:K35)+1,"")</f>
        <v/>
      </c>
      <c r="L36" s="29" t="str">
        <f>IF(AND(E36&gt;1900,YEAR($C$5)-$E36&gt;$K$12,YEAR($C$5)-$E36&lt;=$L$12),COUNT($L$13:L35)+1,"")</f>
        <v/>
      </c>
      <c r="M36" s="29">
        <f>IF(AND(E36&gt;1900,YEAR($C$5)-$E36&gt;$L$12,YEAR($C$5)-$E36&lt;=$M$12),COUNT($M$13:M35)+1,"")</f>
        <v>5</v>
      </c>
      <c r="N36" s="29" t="str">
        <f>IF(AND(E36&gt;1900,YEAR($C$5)-$E36&gt;=$N$12),COUNT($N$13:N35)+1,"")</f>
        <v/>
      </c>
      <c r="O36" s="30" t="s">
        <v>31</v>
      </c>
    </row>
    <row r="37" spans="1:15" x14ac:dyDescent="0.3">
      <c r="A37" s="25">
        <v>24</v>
      </c>
      <c r="B37" s="26">
        <v>112</v>
      </c>
      <c r="C37" s="27" t="s">
        <v>78</v>
      </c>
      <c r="D37" s="27" t="s">
        <v>77</v>
      </c>
      <c r="E37" s="26">
        <v>1955</v>
      </c>
      <c r="F37" s="25" t="str">
        <f>IF($E37&gt;1900,IF(YEAR($C$5)-$E37&lt;=$J$12,"do "&amp;$J$12,IF(YEAR($C$5)-$E37&lt;=$K$12,"do "&amp;$K$12,IF(YEAR($C$5)-$E37&lt;=$L$12,"do "&amp;$L$12,IF(YEAR($C$5)-$E37&lt;=$M$12,"do "&amp;$M$12,IF(YEAR($C$5)-$E37&lt;=$N$12,"do "&amp;$N$12,$O$12&amp;" +"))))),"")</f>
        <v>do 69</v>
      </c>
      <c r="G37" s="27" t="s">
        <v>34</v>
      </c>
      <c r="H37" s="28">
        <v>1.8414351851851852E-2</v>
      </c>
      <c r="I37" s="29" t="str">
        <f>IF(AND(E37&gt;1900,YEAR($C$5)-$E37&lt;=$I$12),COUNT($I$13:I36)+1,"")</f>
        <v/>
      </c>
      <c r="J37" s="29" t="str">
        <f>IF(AND(E37&gt;1900,YEAR($C$5)-$E37&gt;$I$12,YEAR($C$5)-$E37&lt;=$J$12),COUNT($J$13:J36)+1,"")</f>
        <v/>
      </c>
      <c r="K37" s="29" t="str">
        <f>IF(AND(E37&gt;1900,YEAR($C$5)-$E37&gt;$J$12,YEAR($C$5)-$E37&lt;=$K$12),COUNT($K$13:K36)+1,"")</f>
        <v/>
      </c>
      <c r="L37" s="29" t="str">
        <f>IF(AND(E37&gt;1900,YEAR($C$5)-$E37&gt;$K$12,YEAR($C$5)-$E37&lt;=$L$12),COUNT($L$13:L36)+1,"")</f>
        <v/>
      </c>
      <c r="M37" s="29">
        <f>IF(AND(E37&gt;1900,YEAR($C$5)-$E37&gt;$L$12,YEAR($C$5)-$E37&lt;=$M$12),COUNT($M$13:M36)+1,"")</f>
        <v>6</v>
      </c>
      <c r="N37" s="29" t="str">
        <f>IF(AND(E37&gt;1900,YEAR($C$5)-$E37&gt;=$N$12),COUNT($N$13:N36)+1,"")</f>
        <v/>
      </c>
      <c r="O37" s="30" t="s">
        <v>31</v>
      </c>
    </row>
    <row r="38" spans="1:15" x14ac:dyDescent="0.3">
      <c r="A38" s="25">
        <v>25</v>
      </c>
      <c r="B38" s="26">
        <v>131</v>
      </c>
      <c r="C38" s="27" t="s">
        <v>79</v>
      </c>
      <c r="D38" s="27" t="s">
        <v>63</v>
      </c>
      <c r="E38" s="26">
        <v>1953</v>
      </c>
      <c r="F38" s="25" t="str">
        <f>IF($E38&gt;1900,IF(YEAR($C$5)-$E38&lt;=$J$12,"do "&amp;$J$12,IF(YEAR($C$5)-$E38&lt;=$K$12,"do "&amp;$K$12,IF(YEAR($C$5)-$E38&lt;=$L$12,"do "&amp;$L$12,IF(YEAR($C$5)-$E38&lt;=$M$12,"do "&amp;$M$12,IF(YEAR($C$5)-$E38&lt;=$N$12,"do "&amp;$N$12,$O$12&amp;" +70"))))),"")</f>
        <v xml:space="preserve"> +70</v>
      </c>
      <c r="G38" s="27" t="s">
        <v>34</v>
      </c>
      <c r="H38" s="28">
        <v>1.8576388888888889E-2</v>
      </c>
      <c r="I38" s="29" t="str">
        <f>IF(AND(E38&gt;1900,YEAR($C$5)-$E38&lt;=$I$12),COUNT($I$13:I37)+1,"")</f>
        <v/>
      </c>
      <c r="J38" s="29" t="str">
        <f>IF(AND(E38&gt;1900,YEAR($C$5)-$E38&gt;$I$12,YEAR($C$5)-$E38&lt;=$J$12),COUNT($J$13:J37)+1,"")</f>
        <v/>
      </c>
      <c r="K38" s="29" t="str">
        <f>IF(AND(E38&gt;1900,YEAR($C$5)-$E38&gt;$J$12,YEAR($C$5)-$E38&lt;=$K$12),COUNT($K$13:K37)+1,"")</f>
        <v/>
      </c>
      <c r="L38" s="29" t="str">
        <f>IF(AND(E38&gt;1900,YEAR($C$5)-$E38&gt;$K$12,YEAR($C$5)-$E38&lt;=$L$12),COUNT($L$13:L37)+1,"")</f>
        <v/>
      </c>
      <c r="M38" s="29" t="str">
        <f>IF(AND(E38&gt;1900,YEAR($C$5)-$E38&gt;$L$12,YEAR($C$5)-$E38&lt;=$M$12),COUNT($M$13:M37)+1,"")</f>
        <v/>
      </c>
      <c r="N38" s="29">
        <f>IF(AND(E38&gt;1900,YEAR($C$5)-$E38&gt;=$N$12),COUNT($N$13:N37)+1,"")</f>
        <v>1</v>
      </c>
      <c r="O38" s="30" t="s">
        <v>31</v>
      </c>
    </row>
    <row r="39" spans="1:15" x14ac:dyDescent="0.3">
      <c r="A39" s="25">
        <v>26</v>
      </c>
      <c r="B39" s="26">
        <v>150</v>
      </c>
      <c r="C39" s="27" t="s">
        <v>80</v>
      </c>
      <c r="D39" s="27" t="s">
        <v>66</v>
      </c>
      <c r="E39" s="26">
        <v>1956</v>
      </c>
      <c r="F39" s="25" t="str">
        <f>IF($E39&gt;1900,IF(YEAR($C$5)-$E39&lt;=$J$12,"do "&amp;$J$12,IF(YEAR($C$5)-$E39&lt;=$K$12,"do "&amp;$K$12,IF(YEAR($C$5)-$E39&lt;=$L$12,"do "&amp;$L$12,IF(YEAR($C$5)-$E39&lt;=$M$12,"do "&amp;$M$12,IF(YEAR($C$5)-$E39&lt;=$N$12,"do "&amp;$N$12,$O$12&amp;" +"))))),"")</f>
        <v>do 69</v>
      </c>
      <c r="G39" s="27" t="s">
        <v>34</v>
      </c>
      <c r="H39" s="28">
        <v>1.863425925925926E-2</v>
      </c>
      <c r="I39" s="29"/>
      <c r="J39" s="29"/>
      <c r="K39" s="29"/>
      <c r="L39" s="29"/>
      <c r="M39" s="29"/>
      <c r="N39" s="29"/>
      <c r="O39" s="30" t="s">
        <v>31</v>
      </c>
    </row>
    <row r="40" spans="1:15" x14ac:dyDescent="0.3">
      <c r="A40" s="25">
        <v>27</v>
      </c>
      <c r="B40" s="26">
        <v>38</v>
      </c>
      <c r="C40" s="27" t="s">
        <v>32</v>
      </c>
      <c r="D40" s="27" t="s">
        <v>140</v>
      </c>
      <c r="E40" s="26">
        <v>2007</v>
      </c>
      <c r="F40" s="25" t="str">
        <f>IF($E40&gt;1900,IF(YEAR($C$5)-$E40&lt;=$J$12,"do "&amp;$J$12,IF(YEAR($C$5)-$E40&lt;=$K$12,"do "&amp;$K$12,IF(YEAR($C$5)-$E40&lt;=$L$12,"do "&amp;$L$12,IF(YEAR($C$5)-$E40&lt;=$M$12,"do "&amp;$M$12,IF(YEAR($C$5)-$E40&lt;=$N$12,"do "&amp;$N$12,$O$12&amp;" +"))))),"")</f>
        <v>do 39</v>
      </c>
      <c r="G40" s="27" t="s">
        <v>34</v>
      </c>
      <c r="H40" s="28">
        <v>1.9085648148148147E-2</v>
      </c>
      <c r="I40" s="29"/>
      <c r="J40" s="29"/>
      <c r="K40" s="29"/>
      <c r="L40" s="29"/>
      <c r="M40" s="29"/>
      <c r="N40" s="29"/>
      <c r="O40" s="30" t="s">
        <v>31</v>
      </c>
    </row>
    <row r="41" spans="1:15" x14ac:dyDescent="0.3">
      <c r="A41" s="25">
        <v>28</v>
      </c>
      <c r="B41" s="26">
        <v>132</v>
      </c>
      <c r="C41" s="27" t="s">
        <v>81</v>
      </c>
      <c r="D41" s="27" t="s">
        <v>82</v>
      </c>
      <c r="E41" s="26">
        <v>1947</v>
      </c>
      <c r="F41" s="25" t="str">
        <f>IF($E41&gt;1900,IF(YEAR($C$5)-$E41&lt;=$J$12,"do "&amp;$J$12,IF(YEAR($C$5)-$E41&lt;=$K$12,"do "&amp;$K$12,IF(YEAR($C$5)-$E41&lt;=$L$12,"do "&amp;$L$12,IF(YEAR($C$5)-$E41&lt;=$M$12,"do "&amp;$M$12,IF(YEAR($C$5)-$E41&lt;=$N$12,"do "&amp;$N$12,$O$12&amp;" +70"))))),"")</f>
        <v xml:space="preserve"> +70</v>
      </c>
      <c r="G41" s="27" t="s">
        <v>34</v>
      </c>
      <c r="H41" s="28">
        <v>1.9259259259259261E-2</v>
      </c>
      <c r="I41" s="29"/>
      <c r="J41" s="29"/>
      <c r="K41" s="29"/>
      <c r="L41" s="29"/>
      <c r="M41" s="29"/>
      <c r="N41" s="29"/>
      <c r="O41" s="30" t="s">
        <v>31</v>
      </c>
    </row>
    <row r="42" spans="1:15" x14ac:dyDescent="0.3">
      <c r="A42" s="25">
        <v>29</v>
      </c>
      <c r="B42" s="26">
        <v>33</v>
      </c>
      <c r="C42" s="27" t="s">
        <v>83</v>
      </c>
      <c r="D42" s="27" t="s">
        <v>84</v>
      </c>
      <c r="E42" s="26">
        <v>1959</v>
      </c>
      <c r="F42" s="25" t="str">
        <f>IF($E42&gt;1900,IF(YEAR($C$5)-$E42&lt;=$J$12,"do "&amp;$J$12,IF(YEAR($C$5)-$E42&lt;=$K$12,"do "&amp;$K$12,IF(YEAR($C$5)-$E42&lt;=$L$12,"do "&amp;$L$12,IF(YEAR($C$5)-$E42&lt;=$M$12,"do "&amp;$M$12,IF(YEAR($C$5)-$E42&lt;=$N$12,"do "&amp;$N$12,$O$12&amp;" +"))))),"")</f>
        <v>do 69</v>
      </c>
      <c r="G42" s="27" t="s">
        <v>85</v>
      </c>
      <c r="H42" s="28">
        <v>2.0960648148148148E-2</v>
      </c>
      <c r="I42" s="29"/>
      <c r="J42" s="29"/>
      <c r="K42" s="29"/>
      <c r="L42" s="29"/>
      <c r="M42" s="29"/>
      <c r="N42" s="29"/>
      <c r="O42" s="30" t="s">
        <v>31</v>
      </c>
    </row>
    <row r="43" spans="1:15" x14ac:dyDescent="0.3">
      <c r="A43" s="25">
        <v>30</v>
      </c>
      <c r="B43" s="26">
        <v>186</v>
      </c>
      <c r="C43" s="27" t="s">
        <v>86</v>
      </c>
      <c r="D43" s="27" t="s">
        <v>36</v>
      </c>
      <c r="E43" s="26">
        <v>1952</v>
      </c>
      <c r="F43" s="25" t="str">
        <f>IF($E43&gt;1900,IF(YEAR($C$5)-$E43&lt;=$J$12,"do "&amp;$J$12,IF(YEAR($C$5)-$E43&lt;=$K$12,"do "&amp;$K$12,IF(YEAR($C$5)-$E43&lt;=$L$12,"do "&amp;$L$12,IF(YEAR($C$5)-$E43&lt;=$M$12,"do "&amp;$M$12,IF(YEAR($C$5)-$E43&lt;=$N$12,"do "&amp;$N$12,$O$12&amp;" +70"))))),"")</f>
        <v xml:space="preserve"> +70</v>
      </c>
      <c r="G43" s="27" t="s">
        <v>34</v>
      </c>
      <c r="H43" s="28">
        <v>2.1111111111111112E-2</v>
      </c>
      <c r="I43" s="29"/>
      <c r="J43" s="29"/>
      <c r="K43" s="29"/>
      <c r="L43" s="29"/>
      <c r="M43" s="29"/>
      <c r="N43" s="29"/>
      <c r="O43" s="30" t="s">
        <v>31</v>
      </c>
    </row>
    <row r="44" spans="1:15" x14ac:dyDescent="0.3">
      <c r="A44" s="25">
        <v>31</v>
      </c>
      <c r="B44" s="26">
        <v>153</v>
      </c>
      <c r="C44" s="27" t="s">
        <v>87</v>
      </c>
      <c r="D44" s="27" t="s">
        <v>38</v>
      </c>
      <c r="E44" s="26">
        <v>1952</v>
      </c>
      <c r="F44" s="25" t="str">
        <f>IF($E44&gt;1900,IF(YEAR($C$5)-$E44&lt;=$J$12,"do "&amp;$J$12,IF(YEAR($C$5)-$E44&lt;=$K$12,"do "&amp;$K$12,IF(YEAR($C$5)-$E44&lt;=$L$12,"do "&amp;$L$12,IF(YEAR($C$5)-$E44&lt;=$M$12,"do "&amp;$M$12,IF(YEAR($C$5)-$E44&lt;=$N$12,"do "&amp;$N$12,$O$12&amp;" +70"))))),"")</f>
        <v xml:space="preserve"> +70</v>
      </c>
      <c r="G44" s="27" t="s">
        <v>34</v>
      </c>
      <c r="H44" s="28">
        <v>2.1226851851851851E-2</v>
      </c>
      <c r="I44" s="29"/>
      <c r="J44" s="29"/>
      <c r="K44" s="29"/>
      <c r="L44" s="29"/>
      <c r="M44" s="29"/>
      <c r="N44" s="29"/>
      <c r="O44" s="30" t="s">
        <v>31</v>
      </c>
    </row>
    <row r="45" spans="1:15" x14ac:dyDescent="0.3">
      <c r="A45" s="25">
        <v>32</v>
      </c>
      <c r="B45" s="26">
        <v>140</v>
      </c>
      <c r="C45" s="27" t="s">
        <v>88</v>
      </c>
      <c r="D45" s="27" t="s">
        <v>38</v>
      </c>
      <c r="E45" s="26">
        <v>1957</v>
      </c>
      <c r="F45" s="25" t="str">
        <f>IF($E45&gt;1900,IF(YEAR($C$5)-$E45&lt;=$J$12,"do "&amp;$J$12,IF(YEAR($C$5)-$E45&lt;=$K$12,"do "&amp;$K$12,IF(YEAR($C$5)-$E45&lt;=$L$12,"do "&amp;$L$12,IF(YEAR($C$5)-$E45&lt;=$M$12,"do "&amp;$M$12,IF(YEAR($C$5)-$E45&lt;=$N$12,"do "&amp;$N$12,$O$12&amp;" +"))))),"")</f>
        <v>do 69</v>
      </c>
      <c r="G45" s="27" t="s">
        <v>34</v>
      </c>
      <c r="H45" s="28">
        <v>2.133101851851852E-2</v>
      </c>
      <c r="I45" s="29"/>
      <c r="J45" s="29"/>
      <c r="K45" s="29"/>
      <c r="L45" s="29"/>
      <c r="M45" s="29"/>
      <c r="N45" s="29"/>
      <c r="O45" s="30" t="s">
        <v>31</v>
      </c>
    </row>
    <row r="46" spans="1:15" x14ac:dyDescent="0.3">
      <c r="A46" s="25">
        <v>33</v>
      </c>
      <c r="B46" s="26">
        <v>136</v>
      </c>
      <c r="C46" s="27" t="s">
        <v>89</v>
      </c>
      <c r="D46" s="27" t="s">
        <v>90</v>
      </c>
      <c r="E46" s="26">
        <v>1950</v>
      </c>
      <c r="F46" s="25" t="str">
        <f>IF($E46&gt;1900,IF(YEAR($C$5)-$E46&lt;=$J$12,"do "&amp;$J$12,IF(YEAR($C$5)-$E46&lt;=$K$12,"do "&amp;$K$12,IF(YEAR($C$5)-$E46&lt;=$L$12,"do "&amp;$L$12,IF(YEAR($C$5)-$E46&lt;=$M$12,"do "&amp;$M$12,IF(YEAR($C$5)-$E46&lt;=$N$12,"do "&amp;$N$12,$O$12&amp;" +70"))))),"")</f>
        <v xml:space="preserve"> +70</v>
      </c>
      <c r="G46" s="27" t="s">
        <v>34</v>
      </c>
      <c r="H46" s="28">
        <v>2.1736111111111112E-2</v>
      </c>
      <c r="I46" s="29"/>
      <c r="J46" s="29"/>
      <c r="K46" s="29"/>
      <c r="L46" s="29"/>
      <c r="M46" s="29"/>
      <c r="N46" s="29"/>
      <c r="O46" s="30" t="s">
        <v>31</v>
      </c>
    </row>
    <row r="47" spans="1:15" x14ac:dyDescent="0.3">
      <c r="A47" s="25">
        <v>34</v>
      </c>
      <c r="B47" s="26">
        <v>161</v>
      </c>
      <c r="C47" s="27" t="s">
        <v>91</v>
      </c>
      <c r="D47" s="27" t="s">
        <v>40</v>
      </c>
      <c r="E47" s="26">
        <v>1963</v>
      </c>
      <c r="F47" s="25" t="str">
        <f>IF($E47&gt;1900,IF(YEAR($C$5)-$E47&lt;=$J$12,"do "&amp;$J$12,IF(YEAR($C$5)-$E47&lt;=$K$12,"do "&amp;$K$12,IF(YEAR($C$5)-$E47&lt;=$L$12,"do "&amp;$L$12,IF(YEAR($C$5)-$E47&lt;=$M$12,"do "&amp;$M$12,IF(YEAR($C$5)-$E47&lt;=$N$12,"do "&amp;$N$12,$O$12&amp;" +"))))),"")</f>
        <v>do 69</v>
      </c>
      <c r="G47" s="27" t="s">
        <v>34</v>
      </c>
      <c r="H47" s="28">
        <v>2.3657407407407408E-2</v>
      </c>
      <c r="I47" s="29"/>
      <c r="J47" s="29"/>
      <c r="K47" s="29"/>
      <c r="L47" s="29"/>
      <c r="M47" s="29"/>
      <c r="N47" s="29"/>
      <c r="O47" s="30" t="s">
        <v>31</v>
      </c>
    </row>
    <row r="48" spans="1:15" x14ac:dyDescent="0.3">
      <c r="A48" s="25">
        <v>35</v>
      </c>
      <c r="B48" s="26">
        <v>133</v>
      </c>
      <c r="C48" s="27" t="s">
        <v>92</v>
      </c>
      <c r="D48" s="27" t="s">
        <v>90</v>
      </c>
      <c r="E48" s="26">
        <v>1950</v>
      </c>
      <c r="F48" s="25" t="str">
        <f>IF($E48&gt;1900,IF(YEAR($C$5)-$E48&lt;=$J$12,"do "&amp;$J$12,IF(YEAR($C$5)-$E48&lt;=$K$12,"do "&amp;$K$12,IF(YEAR($C$5)-$E48&lt;=$L$12,"do "&amp;$L$12,IF(YEAR($C$5)-$E48&lt;=$M$12,"do "&amp;$M$12,IF(YEAR($C$5)-$E48&lt;=$N$12,"do "&amp;$N$12,$O$12&amp;" +70"))))),"")</f>
        <v xml:space="preserve"> +70</v>
      </c>
      <c r="G48" s="27" t="s">
        <v>34</v>
      </c>
      <c r="H48" s="28">
        <v>2.3877314814814816E-2</v>
      </c>
      <c r="I48" s="29"/>
      <c r="J48" s="29"/>
      <c r="K48" s="29"/>
      <c r="L48" s="29"/>
      <c r="M48" s="29"/>
      <c r="N48" s="29"/>
      <c r="O48" s="30" t="s">
        <v>31</v>
      </c>
    </row>
    <row r="49" spans="1:15" x14ac:dyDescent="0.3">
      <c r="A49" s="25">
        <v>36</v>
      </c>
      <c r="B49" s="26">
        <v>129</v>
      </c>
      <c r="C49" s="27" t="s">
        <v>93</v>
      </c>
      <c r="D49" s="27" t="s">
        <v>58</v>
      </c>
      <c r="E49" s="26">
        <v>1961</v>
      </c>
      <c r="F49" s="25" t="str">
        <f>IF($E49&gt;1900,IF(YEAR($C$5)-$E49&lt;=$J$12,"do "&amp;$J$12,IF(YEAR($C$5)-$E49&lt;=$K$12,"do "&amp;$K$12,IF(YEAR($C$5)-$E49&lt;=$L$12,"do "&amp;$L$12,IF(YEAR($C$5)-$E49&lt;=$M$12,"do "&amp;$M$12,IF(YEAR($C$5)-$E49&lt;=$N$12,"do "&amp;$N$12,$O$12&amp;" +"))))),"")</f>
        <v>do 69</v>
      </c>
      <c r="G49" s="27" t="s">
        <v>34</v>
      </c>
      <c r="H49" s="28">
        <v>2.5590277777777778E-2</v>
      </c>
      <c r="I49" s="29"/>
      <c r="J49" s="29"/>
      <c r="K49" s="29"/>
      <c r="L49" s="29"/>
      <c r="M49" s="29"/>
      <c r="N49" s="29"/>
      <c r="O49" s="30" t="s">
        <v>31</v>
      </c>
    </row>
    <row r="50" spans="1:15" x14ac:dyDescent="0.3">
      <c r="A50" s="25">
        <v>37</v>
      </c>
      <c r="B50" s="26">
        <v>110</v>
      </c>
      <c r="C50" s="27" t="s">
        <v>94</v>
      </c>
      <c r="D50" s="27" t="s">
        <v>84</v>
      </c>
      <c r="E50" s="26">
        <v>1957</v>
      </c>
      <c r="F50" s="25" t="str">
        <f>IF($E50&gt;1900,IF(YEAR($C$5)-$E50&lt;=$J$12,"do "&amp;$J$12,IF(YEAR($C$5)-$E50&lt;=$K$12,"do "&amp;$K$12,IF(YEAR($C$5)-$E50&lt;=$L$12,"do "&amp;$L$12,IF(YEAR($C$5)-$E50&lt;=$M$12,"do "&amp;$M$12,IF(YEAR($C$5)-$E50&lt;=$N$12,"do "&amp;$N$12,$O$12&amp;" +"))))),"")</f>
        <v>do 69</v>
      </c>
      <c r="G50" s="27" t="s">
        <v>34</v>
      </c>
      <c r="H50" s="28">
        <v>2.5925925925925925E-2</v>
      </c>
      <c r="I50" s="29"/>
      <c r="J50" s="29"/>
      <c r="K50" s="29"/>
      <c r="L50" s="29"/>
      <c r="M50" s="29"/>
      <c r="N50" s="29"/>
      <c r="O50" s="30" t="s">
        <v>31</v>
      </c>
    </row>
    <row r="51" spans="1:15" x14ac:dyDescent="0.3">
      <c r="A51" s="25">
        <v>38</v>
      </c>
      <c r="B51" s="26">
        <v>106</v>
      </c>
      <c r="C51" s="27" t="s">
        <v>95</v>
      </c>
      <c r="D51" s="27" t="s">
        <v>96</v>
      </c>
      <c r="E51" s="26">
        <v>1946</v>
      </c>
      <c r="F51" s="25" t="str">
        <f>IF($E51&gt;1900,IF(YEAR($C$5)-$E51&lt;=$J$12,"do "&amp;$J$12,IF(YEAR($C$5)-$E51&lt;=$K$12,"do "&amp;$K$12,IF(YEAR($C$5)-$E51&lt;=$L$12,"do "&amp;$L$12,IF(YEAR($C$5)-$E51&lt;=$M$12,"do "&amp;$M$12,IF(YEAR($C$5)-$E51&lt;=$N$12,"do "&amp;$N$12,$O$12&amp;" +70"))))),"")</f>
        <v xml:space="preserve"> +70</v>
      </c>
      <c r="G51" s="27" t="s">
        <v>34</v>
      </c>
      <c r="H51" s="28">
        <v>2.6018518518518517E-2</v>
      </c>
      <c r="I51" s="29" t="str">
        <f>IF(AND(E51&gt;1900,YEAR($C$5)-$E51&lt;=$I$12),COUNT($I$13:I38)+1,"")</f>
        <v/>
      </c>
      <c r="J51" s="29" t="str">
        <f>IF(AND(E51&gt;1900,YEAR($C$5)-$E51&gt;$I$12,YEAR($C$5)-$E51&lt;=$J$12),COUNT($J$13:J38)+1,"")</f>
        <v/>
      </c>
      <c r="K51" s="29" t="str">
        <f>IF(AND(E51&gt;1900,YEAR($C$5)-$E51&gt;$J$12,YEAR($C$5)-$E51&lt;=$K$12),COUNT($K$13:K38)+1,"")</f>
        <v/>
      </c>
      <c r="L51" s="29" t="str">
        <f>IF(AND(E51&gt;1900,YEAR($C$5)-$E51&gt;$K$12,YEAR($C$5)-$E51&lt;=$L$12),COUNT($L$13:L38)+1,"")</f>
        <v/>
      </c>
      <c r="M51" s="29" t="str">
        <f>IF(AND(E51&gt;1900,YEAR($C$5)-$E51&gt;$L$12,YEAR($C$5)-$E51&lt;=$M$12),COUNT($M$13:M38)+1,"")</f>
        <v/>
      </c>
      <c r="N51" s="29">
        <f>IF(AND(E51&gt;1900,YEAR($C$5)-$E51&gt;=$N$12),COUNT($N$13:N38)+1,"")</f>
        <v>2</v>
      </c>
      <c r="O51" s="30" t="s">
        <v>31</v>
      </c>
    </row>
    <row r="52" spans="1:15" x14ac:dyDescent="0.3">
      <c r="A52" s="25">
        <v>39</v>
      </c>
      <c r="B52" s="26">
        <v>122</v>
      </c>
      <c r="C52" s="27" t="s">
        <v>97</v>
      </c>
      <c r="D52" s="27" t="s">
        <v>98</v>
      </c>
      <c r="E52" s="26">
        <v>1940</v>
      </c>
      <c r="F52" s="25" t="str">
        <f>IF($E52&gt;1900,IF(YEAR($C$5)-$E52&lt;=$J$12,"do "&amp;$J$12,IF(YEAR($C$5)-$E52&lt;=$K$12,"do "&amp;$K$12,IF(YEAR($C$5)-$E52&lt;=$L$12,"do "&amp;$L$12,IF(YEAR($C$5)-$E52&lt;=$M$12,"do "&amp;$M$12,IF(YEAR($C$5)-$E52&lt;=$N$12,"do "&amp;$N$12,$O$12&amp;" +70"))))),"")</f>
        <v xml:space="preserve"> +70</v>
      </c>
      <c r="G52" s="27" t="s">
        <v>34</v>
      </c>
      <c r="H52" s="28">
        <v>2.7199074074074073E-2</v>
      </c>
      <c r="I52" s="29" t="str">
        <f>IF(AND(E52&gt;1900,YEAR($C$5)-$E52&lt;=$I$12),COUNT($I$13:I51)+1,"")</f>
        <v/>
      </c>
      <c r="J52" s="29" t="str">
        <f>IF(AND(E52&gt;1900,YEAR($C$5)-$E52&gt;$I$12,YEAR($C$5)-$E52&lt;=$J$12),COUNT($J$13:J51)+1,"")</f>
        <v/>
      </c>
      <c r="K52" s="29" t="str">
        <f>IF(AND(E52&gt;1900,YEAR($C$5)-$E52&gt;$J$12,YEAR($C$5)-$E52&lt;=$K$12),COUNT($K$13:K51)+1,"")</f>
        <v/>
      </c>
      <c r="L52" s="29" t="str">
        <f>IF(AND(E52&gt;1900,YEAR($C$5)-$E52&gt;$K$12,YEAR($C$5)-$E52&lt;=$L$12),COUNT($L$13:L51)+1,"")</f>
        <v/>
      </c>
      <c r="M52" s="29" t="str">
        <f>IF(AND(E52&gt;1900,YEAR($C$5)-$E52&gt;$L$12,YEAR($C$5)-$E52&lt;=$M$12),COUNT($M$13:M51)+1,"")</f>
        <v/>
      </c>
      <c r="N52" s="29">
        <f>IF(AND(E52&gt;1900,YEAR($C$5)-$E52&gt;=$N$12),COUNT($N$13:N51)+1,"")</f>
        <v>3</v>
      </c>
      <c r="O52" s="30" t="s">
        <v>31</v>
      </c>
    </row>
    <row r="53" spans="1:15" ht="13.2" customHeight="1" thickBot="1" x14ac:dyDescent="0.35">
      <c r="A53" s="45">
        <v>40</v>
      </c>
      <c r="B53" s="46">
        <v>114</v>
      </c>
      <c r="C53" s="47" t="s">
        <v>99</v>
      </c>
      <c r="D53" s="47" t="s">
        <v>100</v>
      </c>
      <c r="E53" s="46">
        <v>1958</v>
      </c>
      <c r="F53" s="45" t="str">
        <f>IF($E53&gt;1900,IF(YEAR($C$5)-$E53&lt;=$J$12,"do "&amp;$J$12,IF(YEAR($C$5)-$E53&lt;=$K$12,"do "&amp;$K$12,IF(YEAR($C$5)-$E53&lt;=$L$12,"do "&amp;$L$12,IF(YEAR($C$5)-$E53&lt;=$M$12,"do "&amp;$M$12,IF(YEAR($C$5)-$E53&lt;=$N$12,"do "&amp;$N$12,$O$12&amp;" +"))))),"")</f>
        <v>do 69</v>
      </c>
      <c r="G53" s="47" t="s">
        <v>34</v>
      </c>
      <c r="H53" s="48">
        <v>2.7962962962962964E-2</v>
      </c>
      <c r="I53" s="49" t="str">
        <f>IF(AND(E53&gt;1900,YEAR($C$5)-$E53&lt;=$I$12),COUNT($I$13:I52)+1,"")</f>
        <v/>
      </c>
      <c r="J53" s="49" t="str">
        <f>IF(AND(E53&gt;1900,YEAR($C$5)-$E53&gt;$I$12,YEAR($C$5)-$E53&lt;=$J$12),COUNT($J$13:J52)+1,"")</f>
        <v/>
      </c>
      <c r="K53" s="49" t="str">
        <f>IF(AND(E53&gt;1900,YEAR($C$5)-$E53&gt;$J$12,YEAR($C$5)-$E53&lt;=$K$12),COUNT($K$13:K52)+1,"")</f>
        <v/>
      </c>
      <c r="L53" s="49" t="str">
        <f>IF(AND(E53&gt;1900,YEAR($C$5)-$E53&gt;$K$12,YEAR($C$5)-$E53&lt;=$L$12),COUNT($L$13:L52)+1,"")</f>
        <v/>
      </c>
      <c r="M53" s="49">
        <f>IF(AND(E53&gt;1900,YEAR($C$5)-$E53&gt;$L$12,YEAR($C$5)-$E53&lt;=$M$12),COUNT($M$13:M52)+1,"")</f>
        <v>7</v>
      </c>
      <c r="N53" s="49" t="str">
        <f>IF(AND(E53&gt;1900,YEAR($C$5)-$E53&gt;=$N$12),COUNT($N$13:N52)+1,"")</f>
        <v/>
      </c>
      <c r="O53" s="50" t="s">
        <v>31</v>
      </c>
    </row>
    <row r="54" spans="1:15" s="4" customFormat="1" ht="14.4" customHeight="1" x14ac:dyDescent="0.3">
      <c r="A54" s="38" t="s">
        <v>145</v>
      </c>
      <c r="B54" s="39">
        <v>6</v>
      </c>
      <c r="C54" s="40" t="s">
        <v>37</v>
      </c>
      <c r="D54" s="40" t="s">
        <v>141</v>
      </c>
      <c r="E54" s="39">
        <v>2015</v>
      </c>
      <c r="F54" s="41" t="s">
        <v>142</v>
      </c>
      <c r="G54" s="40" t="s">
        <v>143</v>
      </c>
      <c r="H54" s="42">
        <v>8.7037037037037031E-3</v>
      </c>
      <c r="I54" s="43"/>
      <c r="J54" s="43" t="str">
        <f>IF(AND(E54&gt;1900,YEAR($C$5)-$E54&gt;$I$12,YEAR($C$5)-$E54&lt;=$J$12),COUNT($J$13:J53)+1,"")</f>
        <v/>
      </c>
      <c r="K54" s="43" t="str">
        <f>IF(AND(E54&gt;1900,YEAR($C$5)-$E54&gt;$J$12,YEAR($C$5)-$E54&lt;=$K$12),COUNT($K$13:K53)+1,"")</f>
        <v/>
      </c>
      <c r="L54" s="43" t="str">
        <f>IF(AND(E54&gt;1900,YEAR($C$5)-$E54&gt;$K$12,YEAR($C$5)-$E54&lt;=$L$12),COUNT($L$13:L53)+1,"")</f>
        <v/>
      </c>
      <c r="M54" s="43" t="str">
        <f>IF(AND(E54&gt;1900,YEAR($C$5)-$E54&gt;$L$12,YEAR($C$5)-$E54&lt;=$M$12),COUNT($M$13:M53)+1,"")</f>
        <v/>
      </c>
      <c r="N54" s="43" t="str">
        <f>IF(AND(E54&gt;1900,YEAR($C$5)-$E54&gt;=$N$12),COUNT($N$13:N53)+1,"")</f>
        <v/>
      </c>
      <c r="O54" s="44" t="s">
        <v>31</v>
      </c>
    </row>
    <row r="55" spans="1:15" s="4" customFormat="1" ht="3" customHeight="1" x14ac:dyDescent="0.2">
      <c r="A55" s="3"/>
      <c r="B55" s="3"/>
      <c r="C55" s="3"/>
      <c r="D55" s="3"/>
      <c r="E55" s="3"/>
      <c r="F55" s="3"/>
      <c r="G55" s="3"/>
      <c r="H55" s="3"/>
      <c r="O55" s="5"/>
    </row>
    <row r="56" spans="1:15" s="16" customFormat="1" ht="18" x14ac:dyDescent="0.35">
      <c r="A56" s="33" t="s">
        <v>101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s="4" customFormat="1" ht="3" customHeight="1" x14ac:dyDescent="0.2">
      <c r="A57" s="3"/>
      <c r="B57" s="3"/>
      <c r="C57" s="3"/>
      <c r="D57" s="3"/>
      <c r="E57" s="3"/>
      <c r="F57" s="3"/>
      <c r="G57" s="3"/>
      <c r="H57" s="3"/>
      <c r="O57" s="5"/>
    </row>
    <row r="58" spans="1:15" ht="12.75" customHeight="1" x14ac:dyDescent="0.3">
      <c r="A58" s="17"/>
      <c r="B58" s="18" t="s">
        <v>11</v>
      </c>
      <c r="C58" s="17"/>
      <c r="D58" s="17"/>
      <c r="E58" s="19" t="s">
        <v>12</v>
      </c>
      <c r="F58" s="17"/>
      <c r="G58" s="17"/>
      <c r="H58" s="17"/>
      <c r="I58" s="20">
        <f t="shared" ref="I58:N58" si="0">I$12</f>
        <v>29</v>
      </c>
      <c r="J58" s="20">
        <f t="shared" si="0"/>
        <v>39</v>
      </c>
      <c r="K58" s="20">
        <f t="shared" si="0"/>
        <v>49</v>
      </c>
      <c r="L58" s="20">
        <f t="shared" si="0"/>
        <v>59</v>
      </c>
      <c r="M58" s="20">
        <f t="shared" si="0"/>
        <v>69</v>
      </c>
      <c r="N58" s="21">
        <f t="shared" si="0"/>
        <v>70</v>
      </c>
      <c r="O58" s="17"/>
    </row>
    <row r="59" spans="1:15" x14ac:dyDescent="0.3">
      <c r="A59" s="22" t="s">
        <v>13</v>
      </c>
      <c r="B59" s="23" t="s">
        <v>14</v>
      </c>
      <c r="C59" s="22" t="s">
        <v>15</v>
      </c>
      <c r="D59" s="22" t="s">
        <v>16</v>
      </c>
      <c r="E59" s="22" t="s">
        <v>17</v>
      </c>
      <c r="F59" s="22" t="s">
        <v>18</v>
      </c>
      <c r="G59" s="22" t="s">
        <v>19</v>
      </c>
      <c r="H59" s="22"/>
      <c r="I59" s="24" t="s">
        <v>21</v>
      </c>
      <c r="J59" s="24" t="s">
        <v>22</v>
      </c>
      <c r="K59" s="24" t="s">
        <v>23</v>
      </c>
      <c r="L59" s="24" t="s">
        <v>24</v>
      </c>
      <c r="M59" s="24" t="s">
        <v>25</v>
      </c>
      <c r="N59" s="24" t="s">
        <v>26</v>
      </c>
      <c r="O59" s="22" t="s">
        <v>27</v>
      </c>
    </row>
    <row r="60" spans="1:15" x14ac:dyDescent="0.3">
      <c r="A60" s="25">
        <v>1</v>
      </c>
      <c r="B60" s="26">
        <v>3</v>
      </c>
      <c r="C60" s="27" t="s">
        <v>102</v>
      </c>
      <c r="D60" s="27" t="s">
        <v>103</v>
      </c>
      <c r="E60" s="26">
        <v>1986</v>
      </c>
      <c r="F60" s="25" t="str">
        <f t="shared" ref="F60:F73" si="1">IF($E60&gt;1900,IF(YEAR($C$5)-$E60&lt;=$J$12,"do "&amp;$J$12,IF(YEAR($C$5)-$E60&lt;=$K$12,"do "&amp;$K$12,IF(YEAR($C$5)-$E60&lt;=$L$12,"do "&amp;$L$12,IF(YEAR($C$5)-$E60&lt;=$M$12,"do "&amp;$M$12,IF(YEAR($C$5)-$E60&lt;=$N$12,"do "&amp;$N$12,$O$12&amp;" +"))))),"")</f>
        <v>do 39</v>
      </c>
      <c r="G60" s="27" t="s">
        <v>104</v>
      </c>
      <c r="H60" s="28">
        <v>7.2569444444444443E-3</v>
      </c>
      <c r="I60" s="29" t="str">
        <f>IF(AND(E60&gt;1900,YEAR($C$5)-$E60&lt;=$I$12),COUNT($I$59:I59)+1,"")</f>
        <v/>
      </c>
      <c r="J60" s="29">
        <f>IF(AND(E60&gt;1900,YEAR($C$5)-$E60&gt;$I$12,YEAR($C$5)-$E60&lt;=$J$12),COUNT($J$59:J59)+1,"")</f>
        <v>1</v>
      </c>
      <c r="K60" s="29" t="str">
        <f>IF(AND(E60&gt;1900,YEAR($C$5)-$E60&gt;$J$12,YEAR($C$5)-$E60&lt;=$K$12),COUNT($K$59:K59)+1,"")</f>
        <v/>
      </c>
      <c r="L60" s="29" t="str">
        <f>IF(AND(E60&gt;1900,YEAR($C$5)-$E60&gt;$K$12,YEAR($C$5)-$E60&lt;=$L$12),COUNT($L$59:L59)+1,"")</f>
        <v/>
      </c>
      <c r="M60" s="29" t="str">
        <f>IF(AND(E60&gt;1900,YEAR($C$5)-$E60&gt;$L$12,YEAR($C$5)-$E60&lt;=$M$12),COUNT($M$59:M59)+1,"")</f>
        <v/>
      </c>
      <c r="N60" s="29" t="str">
        <f>IF(AND(E60&gt;1900,YEAR($C$5)-$E60&gt;=$N$12),COUNT($N$59:N59)+1,"")</f>
        <v/>
      </c>
      <c r="O60" s="30" t="s">
        <v>105</v>
      </c>
    </row>
    <row r="61" spans="1:15" x14ac:dyDescent="0.3">
      <c r="A61" s="25">
        <v>2</v>
      </c>
      <c r="B61" s="26">
        <v>5</v>
      </c>
      <c r="C61" s="27" t="s">
        <v>106</v>
      </c>
      <c r="D61" s="27" t="s">
        <v>107</v>
      </c>
      <c r="E61" s="26">
        <v>1983</v>
      </c>
      <c r="F61" s="25" t="str">
        <f t="shared" si="1"/>
        <v>do 49</v>
      </c>
      <c r="G61" s="27" t="s">
        <v>108</v>
      </c>
      <c r="H61" s="28">
        <v>7.8472222222222224E-3</v>
      </c>
      <c r="I61" s="29" t="str">
        <f>IF(AND(E61&gt;1900,YEAR($C$5)-$E61&lt;=$I$12),COUNT($I$59:I60)+1,"")</f>
        <v/>
      </c>
      <c r="J61" s="29" t="str">
        <f>IF(AND(E61&gt;1900,YEAR($C$5)-$E61&gt;$I$12,YEAR($C$5)-$E61&lt;=$J$12),COUNT($J$59:J60)+1,"")</f>
        <v/>
      </c>
      <c r="K61" s="29">
        <f>IF(AND(E61&gt;1900,YEAR($C$5)-$E61&gt;$J$12,YEAR($C$5)-$E61&lt;=$K$12),COUNT($K$59:K60)+1,"")</f>
        <v>1</v>
      </c>
      <c r="L61" s="29" t="str">
        <f>IF(AND(E61&gt;1900,YEAR($C$5)-$E61&gt;$K$12,YEAR($C$5)-$E61&lt;=$L$12),COUNT($L$59:L60)+1,"")</f>
        <v/>
      </c>
      <c r="M61" s="29" t="str">
        <f>IF(AND(E61&gt;1900,YEAR($C$5)-$E61&gt;$L$12,YEAR($C$5)-$E61&lt;=$M$12),COUNT($M$59:M60)+1,"")</f>
        <v/>
      </c>
      <c r="N61" s="29" t="str">
        <f>IF(AND(E61&gt;1900,YEAR($C$5)-$E61&gt;=$N$12),COUNT($N$59:N60)+1,"")</f>
        <v/>
      </c>
      <c r="O61" s="30" t="s">
        <v>105</v>
      </c>
    </row>
    <row r="62" spans="1:15" x14ac:dyDescent="0.3">
      <c r="A62" s="25">
        <v>3</v>
      </c>
      <c r="B62" s="26">
        <v>2</v>
      </c>
      <c r="C62" s="27" t="s">
        <v>109</v>
      </c>
      <c r="D62" s="27" t="s">
        <v>110</v>
      </c>
      <c r="E62" s="26">
        <v>1990</v>
      </c>
      <c r="F62" s="25" t="str">
        <f t="shared" si="1"/>
        <v>do 39</v>
      </c>
      <c r="G62" s="27" t="s">
        <v>69</v>
      </c>
      <c r="H62" s="28">
        <v>7.9398148148148145E-3</v>
      </c>
      <c r="I62" s="29" t="str">
        <f>IF(AND(E62&gt;1900,YEAR($C$5)-$E62&lt;=$I$12),COUNT($I$59:I61)+1,"")</f>
        <v/>
      </c>
      <c r="J62" s="29">
        <f>IF(AND(E62&gt;1900,YEAR($C$5)-$E62&gt;$I$12,YEAR($C$5)-$E62&lt;=$J$12),COUNT($J$59:J61)+1,"")</f>
        <v>2</v>
      </c>
      <c r="K62" s="29" t="str">
        <f>IF(AND(E62&gt;1900,YEAR($C$5)-$E62&gt;$J$12,YEAR($C$5)-$E62&lt;=$K$12),COUNT($K$59:K61)+1,"")</f>
        <v/>
      </c>
      <c r="L62" s="29" t="str">
        <f>IF(AND(E62&gt;1900,YEAR($C$5)-$E62&gt;$K$12,YEAR($C$5)-$E62&lt;=$L$12),COUNT($L$59:L61)+1,"")</f>
        <v/>
      </c>
      <c r="M62" s="29" t="str">
        <f>IF(AND(E62&gt;1900,YEAR($C$5)-$E62&gt;$L$12,YEAR($C$5)-$E62&lt;=$M$12),COUNT($M$59:M61)+1,"")</f>
        <v/>
      </c>
      <c r="N62" s="29" t="str">
        <f>IF(AND(E62&gt;1900,YEAR($C$5)-$E62&gt;=$N$12),COUNT($N$59:N61)+1,"")</f>
        <v/>
      </c>
      <c r="O62" s="30" t="s">
        <v>105</v>
      </c>
    </row>
    <row r="63" spans="1:15" x14ac:dyDescent="0.3">
      <c r="A63" s="25">
        <v>4</v>
      </c>
      <c r="B63" s="26">
        <v>213</v>
      </c>
      <c r="C63" s="27" t="s">
        <v>111</v>
      </c>
      <c r="D63" s="27" t="s">
        <v>112</v>
      </c>
      <c r="E63" s="26">
        <v>1962</v>
      </c>
      <c r="F63" s="25" t="str">
        <f t="shared" si="1"/>
        <v>do 69</v>
      </c>
      <c r="G63" s="27" t="s">
        <v>34</v>
      </c>
      <c r="H63" s="28">
        <v>8.6226851851851846E-3</v>
      </c>
      <c r="I63" s="29" t="str">
        <f>IF(AND(E63&gt;1900,YEAR($C$5)-$E63&lt;=$I$12),COUNT($I$59:I62)+1,"")</f>
        <v/>
      </c>
      <c r="J63" s="29" t="str">
        <f>IF(AND(E63&gt;1900,YEAR($C$5)-$E63&gt;$I$12,YEAR($C$5)-$E63&lt;=$J$12),COUNT($J$59:J62)+1,"")</f>
        <v/>
      </c>
      <c r="K63" s="29" t="str">
        <f>IF(AND(E63&gt;1900,YEAR($C$5)-$E63&gt;$J$12,YEAR($C$5)-$E63&lt;=$K$12),COUNT($K$59:K62)+1,"")</f>
        <v/>
      </c>
      <c r="L63" s="29" t="str">
        <f>IF(AND(E63&gt;1900,YEAR($C$5)-$E63&gt;$K$12,YEAR($C$5)-$E63&lt;=$L$12),COUNT($L$59:L62)+1,"")</f>
        <v/>
      </c>
      <c r="M63" s="29">
        <f>IF(AND(E63&gt;1900,YEAR($C$5)-$E63&gt;$L$12,YEAR($C$5)-$E63&lt;=$M$12),COUNT($M$59:M62)+1,"")</f>
        <v>1</v>
      </c>
      <c r="N63" s="29" t="str">
        <f>IF(AND(E63&gt;1900,YEAR($C$5)-$E63&gt;=$N$12),COUNT($N$59:N62)+1,"")</f>
        <v/>
      </c>
      <c r="O63" s="30" t="s">
        <v>105</v>
      </c>
    </row>
    <row r="64" spans="1:15" x14ac:dyDescent="0.3">
      <c r="A64" s="25">
        <v>5</v>
      </c>
      <c r="B64" s="26">
        <v>7</v>
      </c>
      <c r="C64" s="27" t="s">
        <v>113</v>
      </c>
      <c r="D64" s="27" t="s">
        <v>114</v>
      </c>
      <c r="E64" s="26">
        <v>1996</v>
      </c>
      <c r="F64" s="25" t="str">
        <f t="shared" si="1"/>
        <v>do 39</v>
      </c>
      <c r="G64" s="27" t="s">
        <v>71</v>
      </c>
      <c r="H64" s="28">
        <v>8.7037037037037031E-3</v>
      </c>
      <c r="I64" s="29">
        <f>IF(AND(E64&gt;1900,YEAR($C$5)-$E64&lt;=$I$12),COUNT($I$59:I63)+1,"")</f>
        <v>1</v>
      </c>
      <c r="J64" s="29" t="str">
        <f>IF(AND(E64&gt;1900,YEAR($C$5)-$E64&gt;$I$12,YEAR($C$5)-$E64&lt;=$J$12),COUNT($J$59:J63)+1,"")</f>
        <v/>
      </c>
      <c r="K64" s="29" t="str">
        <f>IF(AND(E64&gt;1900,YEAR($C$5)-$E64&gt;$J$12,YEAR($C$5)-$E64&lt;=$K$12),COUNT($K$59:K63)+1,"")</f>
        <v/>
      </c>
      <c r="L64" s="29" t="str">
        <f>IF(AND(E64&gt;1900,YEAR($C$5)-$E64&gt;$K$12,YEAR($C$5)-$E64&lt;=$L$12),COUNT($L$59:L63)+1,"")</f>
        <v/>
      </c>
      <c r="M64" s="29" t="str">
        <f>IF(AND(E64&gt;1900,YEAR($C$5)-$E64&gt;$L$12,YEAR($C$5)-$E64&lt;=$M$12),COUNT($M$59:M63)+1,"")</f>
        <v/>
      </c>
      <c r="N64" s="29" t="str">
        <f>IF(AND(E64&gt;1900,YEAR($C$5)-$E64&gt;=$N$12),COUNT($N$59:N63)+1,"")</f>
        <v/>
      </c>
      <c r="O64" s="30" t="s">
        <v>105</v>
      </c>
    </row>
    <row r="65" spans="1:15" x14ac:dyDescent="0.3">
      <c r="A65" s="25">
        <v>6</v>
      </c>
      <c r="B65" s="26">
        <v>231</v>
      </c>
      <c r="C65" s="27" t="s">
        <v>115</v>
      </c>
      <c r="D65" s="27" t="s">
        <v>116</v>
      </c>
      <c r="E65" s="26">
        <v>1987</v>
      </c>
      <c r="F65" s="25" t="str">
        <f t="shared" si="1"/>
        <v>do 39</v>
      </c>
      <c r="G65" s="27" t="s">
        <v>34</v>
      </c>
      <c r="H65" s="28">
        <v>8.7847222222222215E-3</v>
      </c>
      <c r="I65" s="29" t="str">
        <f>IF(AND(E65&gt;1900,YEAR($C$5)-$E65&lt;=$I$12),COUNT($I$59:I64)+1,"")</f>
        <v/>
      </c>
      <c r="J65" s="29">
        <f>IF(AND(E65&gt;1900,YEAR($C$5)-$E65&gt;$I$12,YEAR($C$5)-$E65&lt;=$J$12),COUNT($J$59:J64)+1,"")</f>
        <v>3</v>
      </c>
      <c r="K65" s="29" t="str">
        <f>IF(AND(E65&gt;1900,YEAR($C$5)-$E65&gt;$J$12,YEAR($C$5)-$E65&lt;=$K$12),COUNT($K$59:K64)+1,"")</f>
        <v/>
      </c>
      <c r="L65" s="29" t="str">
        <f>IF(AND(E65&gt;1900,YEAR($C$5)-$E65&gt;$K$12,YEAR($C$5)-$E65&lt;=$L$12),COUNT($L$59:L64)+1,"")</f>
        <v/>
      </c>
      <c r="M65" s="29" t="str">
        <f>IF(AND(E65&gt;1900,YEAR($C$5)-$E65&gt;$L$12,YEAR($C$5)-$E65&lt;=$M$12),COUNT($M$59:M64)+1,"")</f>
        <v/>
      </c>
      <c r="N65" s="29" t="str">
        <f>IF(AND(E65&gt;1900,YEAR($C$5)-$E65&gt;=$N$12),COUNT($N$59:N64)+1,"")</f>
        <v/>
      </c>
      <c r="O65" s="30" t="s">
        <v>105</v>
      </c>
    </row>
    <row r="66" spans="1:15" x14ac:dyDescent="0.3">
      <c r="A66" s="25">
        <v>7</v>
      </c>
      <c r="B66" s="26">
        <v>221</v>
      </c>
      <c r="C66" s="27" t="s">
        <v>117</v>
      </c>
      <c r="D66" s="27" t="s">
        <v>118</v>
      </c>
      <c r="E66" s="26">
        <v>1960</v>
      </c>
      <c r="F66" s="25" t="str">
        <f t="shared" si="1"/>
        <v>do 69</v>
      </c>
      <c r="G66" s="27" t="s">
        <v>34</v>
      </c>
      <c r="H66" s="28">
        <v>8.819444444444444E-3</v>
      </c>
      <c r="I66" s="29" t="str">
        <f>IF(AND(E66&gt;1900,YEAR($C$5)-$E66&lt;=$I$12),COUNT($I$59:I65)+1,"")</f>
        <v/>
      </c>
      <c r="J66" s="29" t="str">
        <f>IF(AND(E66&gt;1900,YEAR($C$5)-$E66&gt;$I$12,YEAR($C$5)-$E66&lt;=$J$12),COUNT($J$59:J65)+1,"")</f>
        <v/>
      </c>
      <c r="K66" s="29" t="str">
        <f>IF(AND(E66&gt;1900,YEAR($C$5)-$E66&gt;$J$12,YEAR($C$5)-$E66&lt;=$K$12),COUNT($K$59:K65)+1,"")</f>
        <v/>
      </c>
      <c r="L66" s="29" t="str">
        <f>IF(AND(E66&gt;1900,YEAR($C$5)-$E66&gt;$K$12,YEAR($C$5)-$E66&lt;=$L$12),COUNT($L$59:L65)+1,"")</f>
        <v/>
      </c>
      <c r="M66" s="29">
        <f>IF(AND(E66&gt;1900,YEAR($C$5)-$E66&gt;$L$12,YEAR($C$5)-$E66&lt;=$M$12),COUNT($M$59:M65)+1,"")</f>
        <v>2</v>
      </c>
      <c r="N66" s="29" t="str">
        <f>IF(AND(E66&gt;1900,YEAR($C$5)-$E66&gt;=$N$12),COUNT($N$59:N65)+1,"")</f>
        <v/>
      </c>
      <c r="O66" s="30" t="s">
        <v>105</v>
      </c>
    </row>
    <row r="67" spans="1:15" x14ac:dyDescent="0.3">
      <c r="A67" s="25">
        <v>8</v>
      </c>
      <c r="B67" s="26">
        <v>229</v>
      </c>
      <c r="C67" s="27" t="s">
        <v>119</v>
      </c>
      <c r="D67" s="27" t="s">
        <v>120</v>
      </c>
      <c r="E67" s="26">
        <v>1957</v>
      </c>
      <c r="F67" s="25" t="str">
        <f t="shared" si="1"/>
        <v>do 69</v>
      </c>
      <c r="G67" s="27" t="s">
        <v>34</v>
      </c>
      <c r="H67" s="28">
        <v>9.0509259259259258E-3</v>
      </c>
      <c r="I67" s="29" t="str">
        <f>IF(AND(E67&gt;1900,YEAR($C$5)-$E67&lt;=$I$12),COUNT($I$59:I66)+1,"")</f>
        <v/>
      </c>
      <c r="J67" s="29" t="str">
        <f>IF(AND(E67&gt;1900,YEAR($C$5)-$E67&gt;$I$12,YEAR($C$5)-$E67&lt;=$J$12),COUNT($J$59:J66)+1,"")</f>
        <v/>
      </c>
      <c r="K67" s="29" t="str">
        <f>IF(AND(E67&gt;1900,YEAR($C$5)-$E67&gt;$J$12,YEAR($C$5)-$E67&lt;=$K$12),COUNT($K$59:K66)+1,"")</f>
        <v/>
      </c>
      <c r="L67" s="29" t="str">
        <f>IF(AND(E67&gt;1900,YEAR($C$5)-$E67&gt;$K$12,YEAR($C$5)-$E67&lt;=$L$12),COUNT($L$59:L66)+1,"")</f>
        <v/>
      </c>
      <c r="M67" s="29">
        <f>IF(AND(E67&gt;1900,YEAR($C$5)-$E67&gt;$L$12,YEAR($C$5)-$E67&lt;=$M$12),COUNT($M$59:M66)+1,"")</f>
        <v>3</v>
      </c>
      <c r="N67" s="29" t="str">
        <f>IF(AND(E67&gt;1900,YEAR($C$5)-$E67&gt;=$N$12),COUNT($N$59:N66)+1,"")</f>
        <v/>
      </c>
      <c r="O67" s="30" t="s">
        <v>105</v>
      </c>
    </row>
    <row r="68" spans="1:15" x14ac:dyDescent="0.3">
      <c r="A68" s="25">
        <v>9</v>
      </c>
      <c r="B68" s="26">
        <v>1</v>
      </c>
      <c r="C68" s="27" t="s">
        <v>121</v>
      </c>
      <c r="D68" s="27" t="s">
        <v>122</v>
      </c>
      <c r="E68" s="26">
        <v>1979</v>
      </c>
      <c r="F68" s="25" t="str">
        <f t="shared" si="1"/>
        <v>do 49</v>
      </c>
      <c r="G68" s="27" t="s">
        <v>123</v>
      </c>
      <c r="H68" s="28">
        <v>9.3402777777777772E-3</v>
      </c>
      <c r="I68" s="29" t="str">
        <f>IF(AND(E68&gt;1900,YEAR($C$5)-$E68&lt;=$I$12),COUNT($I$59:I67)+1,"")</f>
        <v/>
      </c>
      <c r="J68" s="29" t="str">
        <f>IF(AND(E68&gt;1900,YEAR($C$5)-$E68&gt;$I$12,YEAR($C$5)-$E68&lt;=$J$12),COUNT($J$59:J67)+1,"")</f>
        <v/>
      </c>
      <c r="K68" s="29">
        <f>IF(AND(E68&gt;1900,YEAR($C$5)-$E68&gt;$J$12,YEAR($C$5)-$E68&lt;=$K$12),COUNT($K$59:K67)+1,"")</f>
        <v>2</v>
      </c>
      <c r="L68" s="29" t="str">
        <f>IF(AND(E68&gt;1900,YEAR($C$5)-$E68&gt;$K$12,YEAR($C$5)-$E68&lt;=$L$12),COUNT($L$59:L67)+1,"")</f>
        <v/>
      </c>
      <c r="M68" s="29" t="str">
        <f>IF(AND(E68&gt;1900,YEAR($C$5)-$E68&gt;$L$12,YEAR($C$5)-$E68&lt;=$M$12),COUNT($M$59:M67)+1,"")</f>
        <v/>
      </c>
      <c r="N68" s="29" t="str">
        <f>IF(AND(E68&gt;1900,YEAR($C$5)-$E68&gt;=$N$12),COUNT($N$59:N67)+1,"")</f>
        <v/>
      </c>
      <c r="O68" s="30" t="s">
        <v>105</v>
      </c>
    </row>
    <row r="69" spans="1:15" x14ac:dyDescent="0.3">
      <c r="A69" s="25">
        <v>10</v>
      </c>
      <c r="B69" s="26">
        <v>4</v>
      </c>
      <c r="C69" s="27" t="s">
        <v>102</v>
      </c>
      <c r="D69" s="27" t="s">
        <v>124</v>
      </c>
      <c r="E69" s="26">
        <v>2016</v>
      </c>
      <c r="F69" s="25" t="str">
        <f t="shared" si="1"/>
        <v>do 39</v>
      </c>
      <c r="G69" s="27" t="s">
        <v>125</v>
      </c>
      <c r="H69" s="28">
        <v>9.4907407407407406E-3</v>
      </c>
      <c r="I69" s="29">
        <f>IF(AND(E69&gt;1900,YEAR($C$5)-$E69&lt;=$I$12),COUNT($I$59:I68)+1,"")</f>
        <v>2</v>
      </c>
      <c r="J69" s="29" t="str">
        <f>IF(AND(E69&gt;1900,YEAR($C$5)-$E69&gt;$I$12,YEAR($C$5)-$E69&lt;=$J$12),COUNT($J$59:J68)+1,"")</f>
        <v/>
      </c>
      <c r="K69" s="29" t="str">
        <f>IF(AND(E69&gt;1900,YEAR($C$5)-$E69&gt;$J$12,YEAR($C$5)-$E69&lt;=$K$12),COUNT($K$59:K68)+1,"")</f>
        <v/>
      </c>
      <c r="L69" s="29" t="str">
        <f>IF(AND(E69&gt;1900,YEAR($C$5)-$E69&gt;$K$12,YEAR($C$5)-$E69&lt;=$L$12),COUNT($L$59:L68)+1,"")</f>
        <v/>
      </c>
      <c r="M69" s="29" t="str">
        <f>IF(AND(E69&gt;1900,YEAR($C$5)-$E69&gt;$L$12,YEAR($C$5)-$E69&lt;=$M$12),COUNT($M$59:M68)+1,"")</f>
        <v/>
      </c>
      <c r="N69" s="29" t="str">
        <f>IF(AND(E69&gt;1900,YEAR($C$5)-$E69&gt;=$N$12),COUNT($N$59:N68)+1,"")</f>
        <v/>
      </c>
      <c r="O69" s="30" t="s">
        <v>105</v>
      </c>
    </row>
    <row r="70" spans="1:15" x14ac:dyDescent="0.3">
      <c r="A70" s="25">
        <v>11</v>
      </c>
      <c r="B70" s="26">
        <v>225</v>
      </c>
      <c r="C70" s="27" t="s">
        <v>126</v>
      </c>
      <c r="D70" s="27" t="s">
        <v>127</v>
      </c>
      <c r="E70" s="26">
        <v>1985</v>
      </c>
      <c r="F70" s="25" t="str">
        <f t="shared" si="1"/>
        <v>do 39</v>
      </c>
      <c r="G70" s="27" t="s">
        <v>34</v>
      </c>
      <c r="H70" s="28">
        <v>9.5138888888888894E-3</v>
      </c>
      <c r="I70" s="29" t="str">
        <f>IF(AND(E70&gt;1900,YEAR($C$5)-$E70&lt;=$I$12),COUNT($I$59:I69)+1,"")</f>
        <v/>
      </c>
      <c r="J70" s="29">
        <f>IF(AND(E70&gt;1900,YEAR($C$5)-$E70&gt;$I$12,YEAR($C$5)-$E70&lt;=$J$12),COUNT($J$59:J69)+1,"")</f>
        <v>4</v>
      </c>
      <c r="K70" s="29" t="str">
        <f>IF(AND(E70&gt;1900,YEAR($C$5)-$E70&gt;$J$12,YEAR($C$5)-$E70&lt;=$K$12),COUNT($K$59:K69)+1,"")</f>
        <v/>
      </c>
      <c r="L70" s="29" t="str">
        <f>IF(AND(E70&gt;1900,YEAR($C$5)-$E70&gt;$K$12,YEAR($C$5)-$E70&lt;=$L$12),COUNT($L$59:L69)+1,"")</f>
        <v/>
      </c>
      <c r="M70" s="29" t="str">
        <f>IF(AND(E70&gt;1900,YEAR($C$5)-$E70&gt;$L$12,YEAR($C$5)-$E70&lt;=$M$12),COUNT($M$59:M69)+1,"")</f>
        <v/>
      </c>
      <c r="N70" s="29" t="str">
        <f>IF(AND(E70&gt;1900,YEAR($C$5)-$E70&gt;=$N$12),COUNT($N$59:N69)+1,"")</f>
        <v/>
      </c>
      <c r="O70" s="30" t="s">
        <v>105</v>
      </c>
    </row>
    <row r="71" spans="1:15" x14ac:dyDescent="0.3">
      <c r="A71" s="25">
        <v>12</v>
      </c>
      <c r="B71" s="26">
        <v>207</v>
      </c>
      <c r="C71" s="27" t="s">
        <v>128</v>
      </c>
      <c r="D71" s="27" t="s">
        <v>129</v>
      </c>
      <c r="E71" s="26">
        <v>1959</v>
      </c>
      <c r="F71" s="25" t="str">
        <f t="shared" si="1"/>
        <v>do 69</v>
      </c>
      <c r="G71" s="27" t="s">
        <v>34</v>
      </c>
      <c r="H71" s="28">
        <v>9.5949074074074079E-3</v>
      </c>
      <c r="I71" s="29" t="str">
        <f>IF(AND(E71&gt;1900,YEAR($C$5)-$E71&lt;=$I$12),COUNT($I$59:I70)+1,"")</f>
        <v/>
      </c>
      <c r="J71" s="29" t="str">
        <f>IF(AND(E71&gt;1900,YEAR($C$5)-$E71&gt;$I$12,YEAR($C$5)-$E71&lt;=$J$12),COUNT($J$59:J70)+1,"")</f>
        <v/>
      </c>
      <c r="K71" s="29" t="str">
        <f>IF(AND(E71&gt;1900,YEAR($C$5)-$E71&gt;$J$12,YEAR($C$5)-$E71&lt;=$K$12),COUNT($K$59:K70)+1,"")</f>
        <v/>
      </c>
      <c r="L71" s="29" t="str">
        <f>IF(AND(E71&gt;1900,YEAR($C$5)-$E71&gt;$K$12,YEAR($C$5)-$E71&lt;=$L$12),COUNT($L$59:L70)+1,"")</f>
        <v/>
      </c>
      <c r="M71" s="29">
        <f>IF(AND(E71&gt;1900,YEAR($C$5)-$E71&gt;$L$12,YEAR($C$5)-$E71&lt;=$M$12),COUNT($M$59:M70)+1,"")</f>
        <v>4</v>
      </c>
      <c r="N71" s="29" t="str">
        <f>IF(AND(E71&gt;1900,YEAR($C$5)-$E71&gt;=$N$12),COUNT($N$59:N70)+1,"")</f>
        <v/>
      </c>
      <c r="O71" s="30" t="s">
        <v>105</v>
      </c>
    </row>
    <row r="72" spans="1:15" x14ac:dyDescent="0.3">
      <c r="A72" s="25">
        <v>13</v>
      </c>
      <c r="B72" s="26">
        <v>217</v>
      </c>
      <c r="C72" s="27" t="s">
        <v>130</v>
      </c>
      <c r="D72" s="27" t="s">
        <v>131</v>
      </c>
      <c r="E72" s="26">
        <v>1961</v>
      </c>
      <c r="F72" s="25" t="str">
        <f t="shared" si="1"/>
        <v>do 69</v>
      </c>
      <c r="G72" s="27" t="s">
        <v>34</v>
      </c>
      <c r="H72" s="28">
        <v>9.9768518518518513E-3</v>
      </c>
      <c r="I72" s="29" t="str">
        <f>IF(AND(E72&gt;1900,YEAR($C$5)-$E72&lt;=$I$12),COUNT($I$59:I71)+1,"")</f>
        <v/>
      </c>
      <c r="J72" s="29" t="str">
        <f>IF(AND(E72&gt;1900,YEAR($C$5)-$E72&gt;$I$12,YEAR($C$5)-$E72&lt;=$J$12),COUNT($J$59:J71)+1,"")</f>
        <v/>
      </c>
      <c r="K72" s="29" t="str">
        <f>IF(AND(E72&gt;1900,YEAR($C$5)-$E72&gt;$J$12,YEAR($C$5)-$E72&lt;=$K$12),COUNT($K$59:K71)+1,"")</f>
        <v/>
      </c>
      <c r="L72" s="29" t="str">
        <f>IF(AND(E72&gt;1900,YEAR($C$5)-$E72&gt;$K$12,YEAR($C$5)-$E72&lt;=$L$12),COUNT($L$59:L71)+1,"")</f>
        <v/>
      </c>
      <c r="M72" s="29">
        <f>IF(AND(E72&gt;1900,YEAR($C$5)-$E72&gt;$L$12,YEAR($C$5)-$E72&lt;=$M$12),COUNT($M$59:M71)+1,"")</f>
        <v>5</v>
      </c>
      <c r="N72" s="29" t="str">
        <f>IF(AND(E72&gt;1900,YEAR($C$5)-$E72&gt;=$N$12),COUNT($N$59:N71)+1,"")</f>
        <v/>
      </c>
      <c r="O72" s="30" t="s">
        <v>105</v>
      </c>
    </row>
    <row r="73" spans="1:15" x14ac:dyDescent="0.3">
      <c r="A73" s="25">
        <v>14</v>
      </c>
      <c r="B73" s="26">
        <v>215</v>
      </c>
      <c r="C73" s="27" t="s">
        <v>132</v>
      </c>
      <c r="D73" s="27" t="s">
        <v>133</v>
      </c>
      <c r="E73" s="26">
        <v>1960</v>
      </c>
      <c r="F73" s="25" t="str">
        <f t="shared" si="1"/>
        <v>do 69</v>
      </c>
      <c r="G73" s="27" t="s">
        <v>34</v>
      </c>
      <c r="H73" s="28">
        <v>1.0104166666666666E-2</v>
      </c>
      <c r="I73" s="29" t="str">
        <f>IF(AND(E73&gt;1900,YEAR($C$5)-$E73&lt;=$I$12),COUNT($I$59:I72)+1,"")</f>
        <v/>
      </c>
      <c r="J73" s="29" t="str">
        <f>IF(AND(E73&gt;1900,YEAR($C$5)-$E73&gt;$I$12,YEAR($C$5)-$E73&lt;=$J$12),COUNT($J$59:J72)+1,"")</f>
        <v/>
      </c>
      <c r="K73" s="29" t="str">
        <f>IF(AND(E73&gt;1900,YEAR($C$5)-$E73&gt;$J$12,YEAR($C$5)-$E73&lt;=$K$12),COUNT($K$59:K72)+1,"")</f>
        <v/>
      </c>
      <c r="L73" s="29" t="str">
        <f>IF(AND(E73&gt;1900,YEAR($C$5)-$E73&gt;$K$12,YEAR($C$5)-$E73&lt;=$L$12),COUNT($L$59:L72)+1,"")</f>
        <v/>
      </c>
      <c r="M73" s="29">
        <f>IF(AND(E73&gt;1900,YEAR($C$5)-$E73&gt;$L$12,YEAR($C$5)-$E73&lt;=$M$12),COUNT($M$59:M72)+1,"")</f>
        <v>6</v>
      </c>
      <c r="N73" s="29" t="str">
        <f>IF(AND(E73&gt;1900,YEAR($C$5)-$E73&gt;=$N$12),COUNT($N$59:N72)+1,"")</f>
        <v/>
      </c>
      <c r="O73" s="30" t="s">
        <v>105</v>
      </c>
    </row>
    <row r="74" spans="1:15" x14ac:dyDescent="0.3">
      <c r="A74" s="25">
        <v>15</v>
      </c>
      <c r="B74" s="26">
        <v>203</v>
      </c>
      <c r="C74" s="27" t="s">
        <v>134</v>
      </c>
      <c r="D74" s="27" t="s">
        <v>127</v>
      </c>
      <c r="E74" s="26">
        <v>1950</v>
      </c>
      <c r="F74" s="25" t="str">
        <f>IF($E74&gt;1900,IF(YEAR($C$5)-$E74&lt;=$J$12,"do "&amp;$J$12,IF(YEAR($C$5)-$E74&lt;=$K$12,"do "&amp;$K$12,IF(YEAR($C$5)-$E74&lt;=$L$12,"do "&amp;$L$12,IF(YEAR($C$5)-$E74&lt;=$M$12,"do "&amp;$M$12,IF(YEAR($C$5)-$E74&lt;=$N$12,"do "&amp;$N$12,$O$12&amp;" +70"))))),"")</f>
        <v xml:space="preserve"> +70</v>
      </c>
      <c r="G74" s="27" t="s">
        <v>34</v>
      </c>
      <c r="H74" s="28">
        <v>1.0787037037037038E-2</v>
      </c>
      <c r="I74" s="29" t="str">
        <f>IF(AND(E74&gt;1900,YEAR($C$5)-$E74&lt;=$I$12),COUNT($I$59:I73)+1,"")</f>
        <v/>
      </c>
      <c r="J74" s="29" t="str">
        <f>IF(AND(E74&gt;1900,YEAR($C$5)-$E74&gt;$I$12,YEAR($C$5)-$E74&lt;=$J$12),COUNT($J$59:J73)+1,"")</f>
        <v/>
      </c>
      <c r="K74" s="29" t="str">
        <f>IF(AND(E74&gt;1900,YEAR($C$5)-$E74&gt;$J$12,YEAR($C$5)-$E74&lt;=$K$12),COUNT($K$59:K73)+1,"")</f>
        <v/>
      </c>
      <c r="L74" s="29" t="str">
        <f>IF(AND(E74&gt;1900,YEAR($C$5)-$E74&gt;$K$12,YEAR($C$5)-$E74&lt;=$L$12),COUNT($L$59:L73)+1,"")</f>
        <v/>
      </c>
      <c r="M74" s="29" t="str">
        <f>IF(AND(E74&gt;1900,YEAR($C$5)-$E74&gt;$L$12,YEAR($C$5)-$E74&lt;=$M$12),COUNT($M$59:M73)+1,"")</f>
        <v/>
      </c>
      <c r="N74" s="29">
        <f>IF(AND(E74&gt;1900,YEAR($C$5)-$E74&gt;=$N$12),COUNT($N$59:N73)+1,"")</f>
        <v>1</v>
      </c>
      <c r="O74" s="30" t="s">
        <v>105</v>
      </c>
    </row>
    <row r="75" spans="1:15" x14ac:dyDescent="0.3">
      <c r="A75" s="25">
        <v>16</v>
      </c>
      <c r="B75" s="26">
        <v>205</v>
      </c>
      <c r="C75" s="27" t="s">
        <v>135</v>
      </c>
      <c r="D75" s="27" t="s">
        <v>136</v>
      </c>
      <c r="E75" s="26">
        <v>1952</v>
      </c>
      <c r="F75" s="25" t="str">
        <f>IF($E75&gt;1900,IF(YEAR($C$5)-$E75&lt;=$J$12,"do "&amp;$J$12,IF(YEAR($C$5)-$E75&lt;=$K$12,"do "&amp;$K$12,IF(YEAR($C$5)-$E75&lt;=$L$12,"do "&amp;$L$12,IF(YEAR($C$5)-$E75&lt;=$M$12,"do "&amp;$M$12,IF(YEAR($C$5)-$E75&lt;=$N$12,"do "&amp;$N$12,$O$12&amp;" +70"))))),"")</f>
        <v xml:space="preserve"> +70</v>
      </c>
      <c r="G75" s="27" t="s">
        <v>34</v>
      </c>
      <c r="H75" s="28">
        <v>1.1539351851851851E-2</v>
      </c>
      <c r="I75" s="29" t="str">
        <f>IF(AND(E75&gt;1900,YEAR($C$5)-$E75&lt;=$I$12),COUNT($I$59:I74)+1,"")</f>
        <v/>
      </c>
      <c r="J75" s="29" t="str">
        <f>IF(AND(E75&gt;1900,YEAR($C$5)-$E75&gt;$I$12,YEAR($C$5)-$E75&lt;=$J$12),COUNT($J$59:J74)+1,"")</f>
        <v/>
      </c>
      <c r="K75" s="29" t="str">
        <f>IF(AND(E75&gt;1900,YEAR($C$5)-$E75&gt;$J$12,YEAR($C$5)-$E75&lt;=$K$12),COUNT($K$59:K74)+1,"")</f>
        <v/>
      </c>
      <c r="L75" s="29" t="str">
        <f>IF(AND(E75&gt;1900,YEAR($C$5)-$E75&gt;$K$12,YEAR($C$5)-$E75&lt;=$L$12),COUNT($L$59:L74)+1,"")</f>
        <v/>
      </c>
      <c r="M75" s="29" t="str">
        <f>IF(AND(E75&gt;1900,YEAR($C$5)-$E75&gt;$L$12,YEAR($C$5)-$E75&lt;=$M$12),COUNT($M$59:M74)+1,"")</f>
        <v/>
      </c>
      <c r="N75" s="29">
        <f>IF(AND(E75&gt;1900,YEAR($C$5)-$E75&gt;=$N$12),COUNT($N$59:N74)+1,"")</f>
        <v>2</v>
      </c>
      <c r="O75" s="30" t="s">
        <v>105</v>
      </c>
    </row>
    <row r="76" spans="1:15" x14ac:dyDescent="0.3">
      <c r="A76" s="25">
        <v>17</v>
      </c>
      <c r="B76" s="26">
        <v>222</v>
      </c>
      <c r="C76" s="27" t="s">
        <v>137</v>
      </c>
      <c r="D76" s="27" t="s">
        <v>138</v>
      </c>
      <c r="E76" s="26">
        <v>1945</v>
      </c>
      <c r="F76" s="25" t="str">
        <f>IF($E76&gt;1900,IF(YEAR($C$5)-$E76&lt;=$J$12,"do "&amp;$J$12,IF(YEAR($C$5)-$E76&lt;=$K$12,"do "&amp;$K$12,IF(YEAR($C$5)-$E76&lt;=$L$12,"do "&amp;$L$12,IF(YEAR($C$5)-$E76&lt;=$M$12,"do "&amp;$M$12,IF(YEAR($C$5)-$E76&lt;=$N$12,"do "&amp;$N$12,$O$12&amp;" +70"))))),"")</f>
        <v xml:space="preserve"> +70</v>
      </c>
      <c r="G76" s="27" t="s">
        <v>34</v>
      </c>
      <c r="H76" s="28">
        <v>1.1851851851851851E-2</v>
      </c>
      <c r="I76" s="29" t="str">
        <f>IF(AND(E76&gt;1900,YEAR($C$5)-$E76&lt;=$I$12),COUNT($I$59:I75)+1,"")</f>
        <v/>
      </c>
      <c r="J76" s="29" t="str">
        <f>IF(AND(E76&gt;1900,YEAR($C$5)-$E76&gt;$I$12,YEAR($C$5)-$E76&lt;=$J$12),COUNT($J$59:J75)+1,"")</f>
        <v/>
      </c>
      <c r="K76" s="29" t="str">
        <f>IF(AND(E76&gt;1900,YEAR($C$5)-$E76&gt;$J$12,YEAR($C$5)-$E76&lt;=$K$12),COUNT($K$59:K75)+1,"")</f>
        <v/>
      </c>
      <c r="L76" s="29" t="str">
        <f>IF(AND(E76&gt;1900,YEAR($C$5)-$E76&gt;$K$12,YEAR($C$5)-$E76&lt;=$L$12),COUNT($L$59:L75)+1,"")</f>
        <v/>
      </c>
      <c r="M76" s="29" t="str">
        <f>IF(AND(E76&gt;1900,YEAR($C$5)-$E76&gt;$L$12,YEAR($C$5)-$E76&lt;=$M$12),COUNT($M$59:M75)+1,"")</f>
        <v/>
      </c>
      <c r="N76" s="29">
        <f>IF(AND(E76&gt;1900,YEAR($C$5)-$E76&gt;=$N$12),COUNT($N$59:N75)+1,"")</f>
        <v>3</v>
      </c>
      <c r="O76" s="30" t="s">
        <v>105</v>
      </c>
    </row>
    <row r="77" spans="1:15" ht="14.4" thickBot="1" x14ac:dyDescent="0.35">
      <c r="A77" s="45">
        <v>18</v>
      </c>
      <c r="B77" s="46">
        <v>214</v>
      </c>
      <c r="C77" s="47" t="s">
        <v>139</v>
      </c>
      <c r="D77" s="47" t="s">
        <v>127</v>
      </c>
      <c r="E77" s="46">
        <v>1955</v>
      </c>
      <c r="F77" s="45" t="str">
        <f>IF($E77&gt;1900,IF(YEAR($C$5)-$E77&lt;=$J$12,"do "&amp;$J$12,IF(YEAR($C$5)-$E77&lt;=$K$12,"do "&amp;$K$12,IF(YEAR($C$5)-$E77&lt;=$L$12,"do "&amp;$L$12,IF(YEAR($C$5)-$E77&lt;=$M$12,"do "&amp;$M$12,IF(YEAR($C$5)-$E77&lt;=$N$12,"do "&amp;$N$12,$O$12&amp;" +"))))),"")</f>
        <v>do 69</v>
      </c>
      <c r="G77" s="47" t="s">
        <v>34</v>
      </c>
      <c r="H77" s="48">
        <v>1.5219907407407408E-2</v>
      </c>
      <c r="I77" s="49" t="str">
        <f>IF(AND(E77&gt;1900,YEAR($C$5)-$E77&lt;=$I$12),COUNT($I$59:I76)+1,"")</f>
        <v/>
      </c>
      <c r="J77" s="49" t="str">
        <f>IF(AND(E77&gt;1900,YEAR($C$5)-$E77&gt;$I$12,YEAR($C$5)-$E77&lt;=$J$12),COUNT($J$59:J76)+1,"")</f>
        <v/>
      </c>
      <c r="K77" s="49" t="str">
        <f>IF(AND(E77&gt;1900,YEAR($C$5)-$E77&gt;$J$12,YEAR($C$5)-$E77&lt;=$K$12),COUNT($K$59:K76)+1,"")</f>
        <v/>
      </c>
      <c r="L77" s="49" t="str">
        <f>IF(AND(E77&gt;1900,YEAR($C$5)-$E77&gt;$K$12,YEAR($C$5)-$E77&lt;=$L$12),COUNT($L$59:L76)+1,"")</f>
        <v/>
      </c>
      <c r="M77" s="49">
        <f>IF(AND(E77&gt;1900,YEAR($C$5)-$E77&gt;$L$12,YEAR($C$5)-$E77&lt;=$M$12),COUNT($M$59:M76)+1,"")</f>
        <v>7</v>
      </c>
      <c r="N77" s="49" t="str">
        <f>IF(AND(E77&gt;1900,YEAR($C$5)-$E77&gt;=$N$12),COUNT($N$59:N76)+1,"")</f>
        <v/>
      </c>
      <c r="O77" s="50" t="s">
        <v>105</v>
      </c>
    </row>
    <row r="78" spans="1:15" x14ac:dyDescent="0.3">
      <c r="A78" s="51" t="s">
        <v>146</v>
      </c>
      <c r="B78" s="26">
        <v>4</v>
      </c>
      <c r="C78" s="27" t="s">
        <v>102</v>
      </c>
      <c r="D78" s="27" t="s">
        <v>103</v>
      </c>
      <c r="E78" s="26">
        <v>1986</v>
      </c>
      <c r="F78" s="25" t="str">
        <f t="shared" ref="F78" si="2">IF($E78&gt;1900,IF(YEAR($C$5)-$E78&lt;=$J$12,"do "&amp;$J$12,IF(YEAR($C$5)-$E78&lt;=$K$12,"do "&amp;$K$12,IF(YEAR($C$5)-$E78&lt;=$L$12,"do "&amp;$L$12,IF(YEAR($C$5)-$E78&lt;=$M$12,"do "&amp;$M$12,IF(YEAR($C$5)-$E78&lt;=$N$12,"do "&amp;$N$12,$O$12&amp;" +"))))),"")</f>
        <v>do 39</v>
      </c>
      <c r="G78" s="27" t="s">
        <v>144</v>
      </c>
      <c r="H78" s="28">
        <v>1.4895833333333334E-2</v>
      </c>
      <c r="I78" s="43"/>
      <c r="J78" s="43"/>
      <c r="K78" s="43"/>
      <c r="L78" s="43"/>
      <c r="M78" s="43"/>
      <c r="N78" s="43"/>
      <c r="O78" s="44"/>
    </row>
  </sheetData>
  <sheetProtection deleteRows="0"/>
  <sortState xmlns:xlrd2="http://schemas.microsoft.com/office/spreadsheetml/2017/richdata2" ref="B14:H53">
    <sortCondition ref="H14:H53"/>
  </sortState>
  <mergeCells count="6">
    <mergeCell ref="A56:O56"/>
    <mergeCell ref="A1:N1"/>
    <mergeCell ref="A3:O3"/>
    <mergeCell ref="C5:D5"/>
    <mergeCell ref="K5:P5"/>
    <mergeCell ref="A10:O10"/>
  </mergeCells>
  <dataValidations count="2">
    <dataValidation type="date" allowBlank="1" showInputMessage="1" showErrorMessage="1" error="Vždy zadejte datum ve formátu: den.měsíc.rok_x000a_Např: 3.4.2023" sqref="C5:D8" xr:uid="{E1E6E26B-46F8-4BB2-88C1-C2166F2B4AFC}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14:E54 E60:E78" xr:uid="{84812C25-8A8E-4196-80C1-4B6904C91299}">
      <formula1>1900</formula1>
      <formula2>2100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2024-05-22T12:50:43Z</dcterms:created>
  <dcterms:modified xsi:type="dcterms:W3CDTF">2024-05-22T13:26:40Z</dcterms:modified>
</cp:coreProperties>
</file>