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13_ncr:1_{C847AE86-5063-4EA1-959F-4B8E8882FDE7}" xr6:coauthVersionLast="47" xr6:coauthVersionMax="47" xr10:uidLastSave="{00000000-0000-0000-0000-000000000000}"/>
  <bookViews>
    <workbookView xWindow="-108" yWindow="-108" windowWidth="23256" windowHeight="12576" xr2:uid="{B9CDEF9B-F874-427F-8055-639DC2B0A361}"/>
  </bookViews>
  <sheets>
    <sheet name="VÝSLEDKOVÁ LISTINA" sheetId="1" r:id="rId1"/>
  </sheets>
  <externalReferences>
    <externalReference r:id="rId2"/>
  </externalReferences>
  <definedNames>
    <definedName name="_xlnm._FilterDatabase" localSheetId="0" hidden="1">'VÝSLEDKOVÁ LISTINA'!$A$12:$P$12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9" i="1" l="1"/>
  <c r="E99" i="1"/>
  <c r="N99" i="1" s="1"/>
  <c r="D99" i="1"/>
  <c r="C99" i="1"/>
  <c r="G98" i="1"/>
  <c r="E98" i="1"/>
  <c r="N98" i="1" s="1"/>
  <c r="D98" i="1"/>
  <c r="C98" i="1"/>
  <c r="G97" i="1"/>
  <c r="E97" i="1"/>
  <c r="N97" i="1" s="1"/>
  <c r="D97" i="1"/>
  <c r="C97" i="1"/>
  <c r="G96" i="1"/>
  <c r="E96" i="1"/>
  <c r="K96" i="1" s="1"/>
  <c r="D96" i="1"/>
  <c r="C96" i="1"/>
  <c r="G95" i="1"/>
  <c r="E95" i="1"/>
  <c r="J95" i="1" s="1"/>
  <c r="D95" i="1"/>
  <c r="C95" i="1"/>
  <c r="I94" i="1"/>
  <c r="G94" i="1"/>
  <c r="E94" i="1"/>
  <c r="N94" i="1" s="1"/>
  <c r="D94" i="1"/>
  <c r="C94" i="1"/>
  <c r="G93" i="1"/>
  <c r="E93" i="1"/>
  <c r="N93" i="1" s="1"/>
  <c r="D93" i="1"/>
  <c r="C93" i="1"/>
  <c r="G92" i="1"/>
  <c r="E92" i="1"/>
  <c r="M92" i="1" s="1"/>
  <c r="D92" i="1"/>
  <c r="C92" i="1"/>
  <c r="M66" i="1"/>
  <c r="L66" i="1"/>
  <c r="K66" i="1"/>
  <c r="J66" i="1"/>
  <c r="I66" i="1"/>
  <c r="G62" i="1"/>
  <c r="E62" i="1"/>
  <c r="N62" i="1" s="1"/>
  <c r="D62" i="1"/>
  <c r="C62" i="1"/>
  <c r="N10" i="1"/>
  <c r="N66" i="1" s="1"/>
  <c r="L94" i="1" l="1"/>
  <c r="F94" i="1"/>
  <c r="M94" i="1"/>
  <c r="I98" i="1"/>
  <c r="L62" i="1"/>
  <c r="L93" i="1"/>
  <c r="F62" i="1"/>
  <c r="F93" i="1"/>
  <c r="K97" i="1"/>
  <c r="K98" i="1"/>
  <c r="I95" i="1"/>
  <c r="L97" i="1"/>
  <c r="F98" i="1"/>
  <c r="L98" i="1"/>
  <c r="K62" i="1"/>
  <c r="K93" i="1"/>
  <c r="K94" i="1"/>
  <c r="M95" i="1"/>
  <c r="F97" i="1"/>
  <c r="M98" i="1"/>
  <c r="F92" i="1"/>
  <c r="K92" i="1"/>
  <c r="N95" i="1"/>
  <c r="I62" i="1"/>
  <c r="M62" i="1"/>
  <c r="L92" i="1"/>
  <c r="I93" i="1"/>
  <c r="M93" i="1"/>
  <c r="J94" i="1"/>
  <c r="F95" i="1"/>
  <c r="K95" i="1"/>
  <c r="L96" i="1"/>
  <c r="I97" i="1"/>
  <c r="M97" i="1"/>
  <c r="J98" i="1"/>
  <c r="F99" i="1"/>
  <c r="K99" i="1"/>
  <c r="J92" i="1"/>
  <c r="N92" i="1"/>
  <c r="J62" i="1"/>
  <c r="I92" i="1"/>
  <c r="J93" i="1"/>
  <c r="L95" i="1"/>
  <c r="I96" i="1"/>
  <c r="M96" i="1"/>
  <c r="J97" i="1"/>
  <c r="L99" i="1"/>
  <c r="J96" i="1"/>
  <c r="N96" i="1"/>
  <c r="I99" i="1"/>
  <c r="M99" i="1"/>
  <c r="F96" i="1"/>
  <c r="J99" i="1"/>
</calcChain>
</file>

<file path=xl/sharedStrings.xml><?xml version="1.0" encoding="utf-8"?>
<sst xmlns="http://schemas.openxmlformats.org/spreadsheetml/2006/main" count="774" uniqueCount="167">
  <si>
    <t>Jarní sen</t>
  </si>
  <si>
    <t>VÝSLEDKOVÁ LISTINA</t>
  </si>
  <si>
    <t>Datum:</t>
  </si>
  <si>
    <t>Ročník:</t>
  </si>
  <si>
    <t>2 500 m ženy, 5 000 m muži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</si>
  <si>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</si>
  <si>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</si>
  <si>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</si>
  <si>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</si>
  <si>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</si>
  <si>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</si>
  <si>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</si>
  <si>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</si>
  <si>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</si>
  <si>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</si>
  <si>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</si>
  <si>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</si>
  <si>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</si>
  <si>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</si>
  <si>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</si>
  <si>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</si>
  <si>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</si>
  <si>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</si>
  <si>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Procházka</t>
  </si>
  <si>
    <t>Michal</t>
  </si>
  <si>
    <t>do 49</t>
  </si>
  <si>
    <t>SABZO</t>
  </si>
  <si>
    <t/>
  </si>
  <si>
    <t>M</t>
  </si>
  <si>
    <t>Bradáč</t>
  </si>
  <si>
    <t>Jiří</t>
  </si>
  <si>
    <t>Blažek</t>
  </si>
  <si>
    <t>Jan</t>
  </si>
  <si>
    <t xml:space="preserve">Bureš </t>
  </si>
  <si>
    <t>Martin</t>
  </si>
  <si>
    <t>do 39</t>
  </si>
  <si>
    <t>Sokol Kbely</t>
  </si>
  <si>
    <t>Rjaško</t>
  </si>
  <si>
    <t>Boris</t>
  </si>
  <si>
    <t>do 59</t>
  </si>
  <si>
    <t>ITS DHL</t>
  </si>
  <si>
    <t>Čermák</t>
  </si>
  <si>
    <t>Lukáš</t>
  </si>
  <si>
    <t>Liskovský</t>
  </si>
  <si>
    <t>Petr</t>
  </si>
  <si>
    <t>do 29</t>
  </si>
  <si>
    <t>SKI Police</t>
  </si>
  <si>
    <t>Vacarda</t>
  </si>
  <si>
    <t>Vladimír</t>
  </si>
  <si>
    <t>do 69</t>
  </si>
  <si>
    <t>Mařík</t>
  </si>
  <si>
    <t>Praha 10</t>
  </si>
  <si>
    <t>Kuriš</t>
  </si>
  <si>
    <t>Radek</t>
  </si>
  <si>
    <t>Sodomka</t>
  </si>
  <si>
    <t>Tomáš</t>
  </si>
  <si>
    <t>Novák</t>
  </si>
  <si>
    <t>Daniel</t>
  </si>
  <si>
    <t>OK Doksy</t>
  </si>
  <si>
    <t>Šiman</t>
  </si>
  <si>
    <t>Eduard</t>
  </si>
  <si>
    <t>Klikar</t>
  </si>
  <si>
    <t>Jaroslav</t>
  </si>
  <si>
    <t>Seeman</t>
  </si>
  <si>
    <t>Sokol Prosek</t>
  </si>
  <si>
    <t>Hejkrlík</t>
  </si>
  <si>
    <t>Filip</t>
  </si>
  <si>
    <t>Jindra</t>
  </si>
  <si>
    <t>David</t>
  </si>
  <si>
    <t xml:space="preserve"> </t>
  </si>
  <si>
    <t>Hoke</t>
  </si>
  <si>
    <t>Milan</t>
  </si>
  <si>
    <t>Holub</t>
  </si>
  <si>
    <t>Pavel</t>
  </si>
  <si>
    <t>Bering</t>
  </si>
  <si>
    <t>Šebesta</t>
  </si>
  <si>
    <t>Jelínek</t>
  </si>
  <si>
    <t>Marek</t>
  </si>
  <si>
    <t>Praha 11</t>
  </si>
  <si>
    <t>Hanousek</t>
  </si>
  <si>
    <t>Jakub</t>
  </si>
  <si>
    <t>Slamiak</t>
  </si>
  <si>
    <t>Stanislav</t>
  </si>
  <si>
    <t xml:space="preserve">Král </t>
  </si>
  <si>
    <t>Libor</t>
  </si>
  <si>
    <t>AZ EKOTHERM</t>
  </si>
  <si>
    <t xml:space="preserve">Staněk </t>
  </si>
  <si>
    <t>Doležal</t>
  </si>
  <si>
    <t>Jaromír</t>
  </si>
  <si>
    <t>Pullmann</t>
  </si>
  <si>
    <t>Miroslav</t>
  </si>
  <si>
    <t>70 +</t>
  </si>
  <si>
    <t>Jablonec n. N.</t>
  </si>
  <si>
    <t>Fojtík</t>
  </si>
  <si>
    <t>Zbyněk</t>
  </si>
  <si>
    <t>Čižinský</t>
  </si>
  <si>
    <t>Aldorf</t>
  </si>
  <si>
    <t>Luboš</t>
  </si>
  <si>
    <t>Urban</t>
  </si>
  <si>
    <t>Josef</t>
  </si>
  <si>
    <t>Šnajberk</t>
  </si>
  <si>
    <t>Nový</t>
  </si>
  <si>
    <t>Břetislav</t>
  </si>
  <si>
    <t xml:space="preserve">Schejbal </t>
  </si>
  <si>
    <t>Václav</t>
  </si>
  <si>
    <t>Pokorný</t>
  </si>
  <si>
    <t>Paukert</t>
  </si>
  <si>
    <t>Ovčinikov</t>
  </si>
  <si>
    <t>Pucholt</t>
  </si>
  <si>
    <t>Rožánek</t>
  </si>
  <si>
    <t>Janeček</t>
  </si>
  <si>
    <t>Černý</t>
  </si>
  <si>
    <t>Dolejš</t>
  </si>
  <si>
    <t>Radomír</t>
  </si>
  <si>
    <t>Průša</t>
  </si>
  <si>
    <t>Miřejovský</t>
  </si>
  <si>
    <t>Moch</t>
  </si>
  <si>
    <t>Ivan</t>
  </si>
  <si>
    <t>ŽENY</t>
  </si>
  <si>
    <t>Treglerová</t>
  </si>
  <si>
    <t>Alice</t>
  </si>
  <si>
    <t>Ž</t>
  </si>
  <si>
    <t>Borovičková</t>
  </si>
  <si>
    <t>Lenka</t>
  </si>
  <si>
    <t>Blažková</t>
  </si>
  <si>
    <t>Veronika</t>
  </si>
  <si>
    <t>Pardálové</t>
  </si>
  <si>
    <t>Šugová</t>
  </si>
  <si>
    <t>Naděžda</t>
  </si>
  <si>
    <t>Hubínková</t>
  </si>
  <si>
    <t>Valdi Botič</t>
  </si>
  <si>
    <t>Flieglová</t>
  </si>
  <si>
    <t>Alena</t>
  </si>
  <si>
    <t>Mališová</t>
  </si>
  <si>
    <t>Karla</t>
  </si>
  <si>
    <t>Seemanová</t>
  </si>
  <si>
    <t>Jana</t>
  </si>
  <si>
    <t>Šebestová</t>
  </si>
  <si>
    <t>Dolejšová</t>
  </si>
  <si>
    <t>Jitka</t>
  </si>
  <si>
    <t>Gašová</t>
  </si>
  <si>
    <t>Dita</t>
  </si>
  <si>
    <t>Hostivař</t>
  </si>
  <si>
    <t>Kasalová</t>
  </si>
  <si>
    <t>Barbora</t>
  </si>
  <si>
    <t>Setínková</t>
  </si>
  <si>
    <t>Zuzana</t>
  </si>
  <si>
    <t>Holubová</t>
  </si>
  <si>
    <t>Nikola</t>
  </si>
  <si>
    <t>Čadová</t>
  </si>
  <si>
    <t>Eva</t>
  </si>
  <si>
    <t>Prošková</t>
  </si>
  <si>
    <t>Kateřina</t>
  </si>
  <si>
    <t>Chlupatá</t>
  </si>
  <si>
    <t>Norková</t>
  </si>
  <si>
    <t>Zdena</t>
  </si>
  <si>
    <t>Požgayová</t>
  </si>
  <si>
    <t>Preislerová</t>
  </si>
  <si>
    <t>Jiřina</t>
  </si>
  <si>
    <t>Tržilová</t>
  </si>
  <si>
    <t>Iva</t>
  </si>
  <si>
    <t>Maratonstav Úpice</t>
  </si>
  <si>
    <t>Švandová</t>
  </si>
  <si>
    <t>Agogegym Praha</t>
  </si>
  <si>
    <t xml:space="preserve">Závodu se zúčastnilo 47 mužů a 22 žen, z toho 2 ženy běžely mužskou trať 5 km. </t>
  </si>
  <si>
    <t>Ředitel závodu děkuje všem pomocníkům: Vaškovi Černému, Jarmile Zeidlerové, Zuzce Setínkové, Lukáši Čermákovi.</t>
  </si>
  <si>
    <t>Výsledky zapsala: Alena Flieglová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</si>
</sst>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2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/>
    </xf>
    <xf numFmtId="168" fontId="11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dorun\Downloads\V&#253;sledky%20Jarn&#237;%20sen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lenové SABZO"/>
      <sheetName val="STARTOVKA SABZO "/>
      <sheetName val="VÝSLEDKOVÁ LISTINA"/>
    </sheetNames>
    <sheetDataSet>
      <sheetData sheetId="0"/>
      <sheetData sheetId="1">
        <row r="1">
          <cell r="A1" t="str">
            <v>Číslo</v>
          </cell>
          <cell r="B1" t="str">
            <v>Příjmení</v>
          </cell>
          <cell r="C1" t="str">
            <v>Jméno</v>
          </cell>
          <cell r="D1" t="str">
            <v>Ročník</v>
          </cell>
        </row>
        <row r="2">
          <cell r="A2">
            <v>101</v>
          </cell>
          <cell r="B2" t="str">
            <v>Adam</v>
          </cell>
          <cell r="C2" t="str">
            <v>Petr</v>
          </cell>
          <cell r="D2">
            <v>1950</v>
          </cell>
        </row>
        <row r="3">
          <cell r="A3">
            <v>102</v>
          </cell>
          <cell r="B3" t="str">
            <v>Adámek</v>
          </cell>
          <cell r="C3" t="str">
            <v>Petr</v>
          </cell>
          <cell r="D3">
            <v>1954</v>
          </cell>
        </row>
        <row r="4">
          <cell r="A4">
            <v>105</v>
          </cell>
          <cell r="B4" t="str">
            <v>Benda</v>
          </cell>
          <cell r="C4" t="str">
            <v>Tomáš</v>
          </cell>
          <cell r="D4">
            <v>1976</v>
          </cell>
        </row>
        <row r="5">
          <cell r="A5">
            <v>106</v>
          </cell>
          <cell r="B5" t="str">
            <v>Březina</v>
          </cell>
          <cell r="C5" t="str">
            <v>Petr</v>
          </cell>
          <cell r="D5">
            <v>1946</v>
          </cell>
        </row>
        <row r="6">
          <cell r="A6">
            <v>108</v>
          </cell>
          <cell r="B6" t="str">
            <v>Cedrych</v>
          </cell>
          <cell r="C6" t="str">
            <v>Karel</v>
          </cell>
          <cell r="D6">
            <v>1955</v>
          </cell>
        </row>
        <row r="7">
          <cell r="A7">
            <v>109</v>
          </cell>
          <cell r="B7" t="str">
            <v>Cimbulka</v>
          </cell>
          <cell r="C7" t="str">
            <v>Václav</v>
          </cell>
          <cell r="D7">
            <v>1942</v>
          </cell>
        </row>
        <row r="8">
          <cell r="A8">
            <v>110</v>
          </cell>
          <cell r="B8" t="str">
            <v>Černý</v>
          </cell>
          <cell r="C8" t="str">
            <v>Václav</v>
          </cell>
          <cell r="D8">
            <v>1957</v>
          </cell>
        </row>
        <row r="9">
          <cell r="A9">
            <v>112</v>
          </cell>
          <cell r="B9" t="str">
            <v>Čižinský</v>
          </cell>
          <cell r="C9" t="str">
            <v>Jaromír</v>
          </cell>
          <cell r="D9">
            <v>1955</v>
          </cell>
        </row>
        <row r="10">
          <cell r="A10">
            <v>113</v>
          </cell>
          <cell r="B10" t="str">
            <v>Diviš</v>
          </cell>
          <cell r="C10" t="str">
            <v>Martin</v>
          </cell>
          <cell r="D10">
            <v>1963</v>
          </cell>
        </row>
        <row r="11">
          <cell r="A11">
            <v>114</v>
          </cell>
          <cell r="B11" t="str">
            <v>Dolejš</v>
          </cell>
          <cell r="C11" t="str">
            <v>Radomír</v>
          </cell>
          <cell r="D11">
            <v>1958</v>
          </cell>
        </row>
        <row r="12">
          <cell r="A12">
            <v>115</v>
          </cell>
          <cell r="B12" t="str">
            <v>Doležal</v>
          </cell>
          <cell r="C12" t="str">
            <v>Jaromír</v>
          </cell>
          <cell r="D12">
            <v>1957</v>
          </cell>
        </row>
        <row r="13">
          <cell r="A13">
            <v>119</v>
          </cell>
          <cell r="B13" t="str">
            <v>Frabša</v>
          </cell>
          <cell r="C13" t="str">
            <v>Michal</v>
          </cell>
          <cell r="D13">
            <v>1965</v>
          </cell>
        </row>
        <row r="14">
          <cell r="A14">
            <v>120</v>
          </cell>
          <cell r="B14" t="str">
            <v>Hampl</v>
          </cell>
          <cell r="C14" t="str">
            <v>Stanislav</v>
          </cell>
          <cell r="D14">
            <v>1956</v>
          </cell>
        </row>
        <row r="15">
          <cell r="A15">
            <v>122</v>
          </cell>
          <cell r="B15" t="str">
            <v>Janeček</v>
          </cell>
          <cell r="C15" t="str">
            <v>Jaroslav</v>
          </cell>
          <cell r="D15">
            <v>1940</v>
          </cell>
        </row>
        <row r="16">
          <cell r="A16">
            <v>124</v>
          </cell>
          <cell r="B16" t="str">
            <v>Jindra</v>
          </cell>
          <cell r="C16" t="str">
            <v>David</v>
          </cell>
          <cell r="D16">
            <v>1960</v>
          </cell>
        </row>
        <row r="17">
          <cell r="A17">
            <v>126</v>
          </cell>
          <cell r="B17" t="str">
            <v>Ledvinka</v>
          </cell>
          <cell r="C17" t="str">
            <v>Josef</v>
          </cell>
          <cell r="D17">
            <v>1972</v>
          </cell>
        </row>
        <row r="18">
          <cell r="A18">
            <v>128</v>
          </cell>
          <cell r="B18" t="str">
            <v>Matějovský</v>
          </cell>
          <cell r="C18" t="str">
            <v>Pavel</v>
          </cell>
          <cell r="D18">
            <v>1965</v>
          </cell>
        </row>
        <row r="19">
          <cell r="A19">
            <v>129</v>
          </cell>
          <cell r="B19" t="str">
            <v>Miřejovský</v>
          </cell>
          <cell r="C19" t="str">
            <v>Tomáš</v>
          </cell>
          <cell r="D19">
            <v>1961</v>
          </cell>
        </row>
        <row r="20">
          <cell r="A20">
            <v>131</v>
          </cell>
          <cell r="B20" t="str">
            <v>Novák</v>
          </cell>
          <cell r="C20" t="str">
            <v>Pavel</v>
          </cell>
          <cell r="D20">
            <v>1953</v>
          </cell>
        </row>
        <row r="21">
          <cell r="A21">
            <v>132</v>
          </cell>
          <cell r="B21" t="str">
            <v>Nový</v>
          </cell>
          <cell r="C21" t="str">
            <v>Břetislav</v>
          </cell>
          <cell r="D21">
            <v>1947</v>
          </cell>
        </row>
        <row r="22">
          <cell r="A22">
            <v>133</v>
          </cell>
          <cell r="B22" t="str">
            <v>Ovčinikov</v>
          </cell>
          <cell r="C22" t="str">
            <v>Milan</v>
          </cell>
          <cell r="D22">
            <v>1950</v>
          </cell>
        </row>
        <row r="23">
          <cell r="A23">
            <v>136</v>
          </cell>
          <cell r="B23" t="str">
            <v>Paukert</v>
          </cell>
          <cell r="C23" t="str">
            <v>Milan</v>
          </cell>
          <cell r="D23">
            <v>1950</v>
          </cell>
        </row>
        <row r="24">
          <cell r="A24">
            <v>138</v>
          </cell>
          <cell r="B24" t="str">
            <v>Pilný</v>
          </cell>
          <cell r="C24" t="str">
            <v>Luděk</v>
          </cell>
          <cell r="D24">
            <v>1957</v>
          </cell>
        </row>
        <row r="25">
          <cell r="A25">
            <v>139</v>
          </cell>
          <cell r="B25" t="str">
            <v>Plzák</v>
          </cell>
          <cell r="C25" t="str">
            <v>Jiří</v>
          </cell>
          <cell r="D25">
            <v>1946</v>
          </cell>
        </row>
        <row r="26">
          <cell r="A26">
            <v>140</v>
          </cell>
          <cell r="B26" t="str">
            <v>Pokorný</v>
          </cell>
          <cell r="C26" t="str">
            <v>Jan</v>
          </cell>
          <cell r="D26">
            <v>1957</v>
          </cell>
        </row>
        <row r="27">
          <cell r="A27">
            <v>141</v>
          </cell>
          <cell r="B27" t="str">
            <v>Procházka</v>
          </cell>
          <cell r="C27" t="str">
            <v>Jiří ml.</v>
          </cell>
          <cell r="D27">
            <v>1988</v>
          </cell>
        </row>
        <row r="28">
          <cell r="A28">
            <v>142</v>
          </cell>
          <cell r="B28" t="str">
            <v>Procházka</v>
          </cell>
          <cell r="C28" t="str">
            <v>Tomáš</v>
          </cell>
          <cell r="D28">
            <v>1979</v>
          </cell>
        </row>
        <row r="29">
          <cell r="A29">
            <v>143</v>
          </cell>
          <cell r="B29" t="str">
            <v>Pucholt</v>
          </cell>
          <cell r="C29" t="str">
            <v>Miroslav</v>
          </cell>
          <cell r="D29">
            <v>1951</v>
          </cell>
        </row>
        <row r="30">
          <cell r="A30">
            <v>144</v>
          </cell>
          <cell r="B30" t="str">
            <v>Rabiňák</v>
          </cell>
          <cell r="C30" t="str">
            <v>Martin</v>
          </cell>
          <cell r="D30">
            <v>1979</v>
          </cell>
        </row>
        <row r="31">
          <cell r="A31">
            <v>145</v>
          </cell>
          <cell r="B31" t="str">
            <v>Rada</v>
          </cell>
          <cell r="C31" t="str">
            <v>Petr</v>
          </cell>
          <cell r="D31">
            <v>1964</v>
          </cell>
        </row>
        <row r="32">
          <cell r="A32">
            <v>146</v>
          </cell>
          <cell r="B32" t="str">
            <v>Rádl</v>
          </cell>
          <cell r="C32" t="str">
            <v>Pavel</v>
          </cell>
          <cell r="D32">
            <v>1956</v>
          </cell>
        </row>
        <row r="33">
          <cell r="A33">
            <v>147</v>
          </cell>
          <cell r="B33" t="str">
            <v>Rožánek</v>
          </cell>
          <cell r="C33" t="str">
            <v>Vladimír</v>
          </cell>
          <cell r="D33">
            <v>1958</v>
          </cell>
        </row>
        <row r="34">
          <cell r="A34">
            <v>148</v>
          </cell>
          <cell r="B34" t="str">
            <v>Skokan</v>
          </cell>
          <cell r="C34" t="str">
            <v>Miroslav</v>
          </cell>
          <cell r="D34">
            <v>1939</v>
          </cell>
        </row>
        <row r="35">
          <cell r="A35">
            <v>149</v>
          </cell>
          <cell r="B35" t="str">
            <v>Šnajberk</v>
          </cell>
          <cell r="C35" t="str">
            <v>Jiří</v>
          </cell>
          <cell r="D35">
            <v>1957</v>
          </cell>
        </row>
        <row r="36">
          <cell r="A36">
            <v>150</v>
          </cell>
          <cell r="B36" t="str">
            <v>Urban</v>
          </cell>
          <cell r="C36" t="str">
            <v>Josef</v>
          </cell>
          <cell r="D36">
            <v>1956</v>
          </cell>
        </row>
        <row r="37">
          <cell r="A37">
            <v>153</v>
          </cell>
          <cell r="B37" t="str">
            <v>Pěkný</v>
          </cell>
          <cell r="C37" t="str">
            <v>Jan</v>
          </cell>
          <cell r="D37">
            <v>1952</v>
          </cell>
        </row>
        <row r="38">
          <cell r="A38">
            <v>157</v>
          </cell>
          <cell r="B38" t="str">
            <v>Procházka</v>
          </cell>
          <cell r="C38" t="str">
            <v>Jiří</v>
          </cell>
          <cell r="D38">
            <v>1955</v>
          </cell>
        </row>
        <row r="39">
          <cell r="A39">
            <v>158</v>
          </cell>
          <cell r="B39" t="str">
            <v>Březina</v>
          </cell>
          <cell r="C39" t="str">
            <v>Tomáš</v>
          </cell>
          <cell r="D39">
            <v>1970</v>
          </cell>
        </row>
        <row r="40">
          <cell r="A40">
            <v>159</v>
          </cell>
          <cell r="B40" t="str">
            <v>Etrych</v>
          </cell>
          <cell r="C40" t="str">
            <v>Tomáš</v>
          </cell>
          <cell r="D40">
            <v>1973</v>
          </cell>
        </row>
        <row r="41">
          <cell r="A41">
            <v>160</v>
          </cell>
          <cell r="B41" t="str">
            <v>Kuriš</v>
          </cell>
          <cell r="C41" t="str">
            <v>Radek</v>
          </cell>
          <cell r="D41">
            <v>1971</v>
          </cell>
        </row>
        <row r="42">
          <cell r="A42">
            <v>161</v>
          </cell>
          <cell r="B42" t="str">
            <v>Holan</v>
          </cell>
          <cell r="C42" t="str">
            <v>Martin</v>
          </cell>
          <cell r="D42">
            <v>1963</v>
          </cell>
        </row>
        <row r="43">
          <cell r="A43">
            <v>164</v>
          </cell>
          <cell r="B43" t="str">
            <v>Procházka</v>
          </cell>
          <cell r="C43" t="str">
            <v>Michal</v>
          </cell>
          <cell r="D43">
            <v>1982</v>
          </cell>
        </row>
        <row r="44">
          <cell r="A44">
            <v>165</v>
          </cell>
          <cell r="B44" t="str">
            <v>Hejkrlík</v>
          </cell>
          <cell r="C44" t="str">
            <v>Filip</v>
          </cell>
          <cell r="D44">
            <v>1979</v>
          </cell>
        </row>
        <row r="45">
          <cell r="A45">
            <v>166</v>
          </cell>
          <cell r="B45" t="str">
            <v>Bradáč</v>
          </cell>
          <cell r="C45" t="str">
            <v>Jiří</v>
          </cell>
          <cell r="D45">
            <v>1982</v>
          </cell>
        </row>
        <row r="46">
          <cell r="A46">
            <v>167</v>
          </cell>
          <cell r="B46" t="str">
            <v>Šebesta</v>
          </cell>
          <cell r="C46" t="str">
            <v>Michal</v>
          </cell>
          <cell r="D46">
            <v>1983</v>
          </cell>
        </row>
        <row r="47">
          <cell r="A47">
            <v>169</v>
          </cell>
          <cell r="B47" t="str">
            <v>Moch</v>
          </cell>
          <cell r="C47" t="str">
            <v>Ivan</v>
          </cell>
          <cell r="D47">
            <v>1951</v>
          </cell>
        </row>
        <row r="48">
          <cell r="A48">
            <v>170</v>
          </cell>
          <cell r="B48" t="str">
            <v>Miler</v>
          </cell>
          <cell r="C48" t="str">
            <v>Jaroslav</v>
          </cell>
          <cell r="D48">
            <v>1985</v>
          </cell>
        </row>
        <row r="49">
          <cell r="A49">
            <v>171</v>
          </cell>
          <cell r="B49" t="str">
            <v>Slamiak</v>
          </cell>
          <cell r="C49" t="str">
            <v>Stanislav</v>
          </cell>
          <cell r="D49">
            <v>1962</v>
          </cell>
        </row>
        <row r="50">
          <cell r="A50">
            <v>172</v>
          </cell>
          <cell r="B50" t="str">
            <v>Fojtík</v>
          </cell>
          <cell r="C50" t="str">
            <v>Zbyněk</v>
          </cell>
          <cell r="D50">
            <v>1959</v>
          </cell>
        </row>
        <row r="51">
          <cell r="A51">
            <v>173</v>
          </cell>
          <cell r="B51" t="str">
            <v>Čermák</v>
          </cell>
          <cell r="C51" t="str">
            <v>Lukáš</v>
          </cell>
          <cell r="D51">
            <v>1993</v>
          </cell>
        </row>
        <row r="52">
          <cell r="A52">
            <v>174</v>
          </cell>
          <cell r="B52" t="str">
            <v>Havelka</v>
          </cell>
          <cell r="C52" t="str">
            <v>Milan</v>
          </cell>
          <cell r="D52">
            <v>1968</v>
          </cell>
        </row>
        <row r="53">
          <cell r="A53">
            <v>175</v>
          </cell>
          <cell r="B53" t="str">
            <v>Šťástka</v>
          </cell>
          <cell r="C53" t="str">
            <v>Jiří</v>
          </cell>
          <cell r="D53">
            <v>1958</v>
          </cell>
        </row>
        <row r="54">
          <cell r="A54">
            <v>176</v>
          </cell>
          <cell r="B54" t="str">
            <v>Aldorf</v>
          </cell>
          <cell r="C54" t="str">
            <v>Luboš</v>
          </cell>
          <cell r="D54">
            <v>1964</v>
          </cell>
        </row>
        <row r="55">
          <cell r="A55">
            <v>177</v>
          </cell>
          <cell r="B55" t="str">
            <v>Procházka</v>
          </cell>
          <cell r="C55" t="str">
            <v>Tomáš ml.</v>
          </cell>
          <cell r="D55">
            <v>2007</v>
          </cell>
        </row>
        <row r="56">
          <cell r="A56">
            <v>178</v>
          </cell>
          <cell r="B56" t="str">
            <v>Teplý</v>
          </cell>
          <cell r="C56" t="str">
            <v>Ondřej</v>
          </cell>
          <cell r="D56">
            <v>1978</v>
          </cell>
        </row>
        <row r="57">
          <cell r="A57">
            <v>179</v>
          </cell>
          <cell r="B57" t="str">
            <v>Šiman</v>
          </cell>
          <cell r="C57" t="str">
            <v>Eduard</v>
          </cell>
          <cell r="D57">
            <v>1965</v>
          </cell>
        </row>
        <row r="58">
          <cell r="A58">
            <v>180</v>
          </cell>
          <cell r="B58" t="str">
            <v>Sodomka</v>
          </cell>
          <cell r="C58" t="str">
            <v>Tomáš</v>
          </cell>
          <cell r="D58">
            <v>1972</v>
          </cell>
        </row>
        <row r="59">
          <cell r="A59">
            <v>181</v>
          </cell>
          <cell r="B59" t="str">
            <v>Zyma</v>
          </cell>
          <cell r="C59" t="str">
            <v>Miroslav</v>
          </cell>
          <cell r="D59">
            <v>1975</v>
          </cell>
        </row>
        <row r="60">
          <cell r="A60">
            <v>182</v>
          </cell>
          <cell r="B60" t="str">
            <v>Hoke</v>
          </cell>
          <cell r="C60" t="str">
            <v>Milan</v>
          </cell>
          <cell r="D60">
            <v>1961</v>
          </cell>
        </row>
        <row r="61">
          <cell r="A61">
            <v>183</v>
          </cell>
          <cell r="B61" t="str">
            <v>Blažek</v>
          </cell>
          <cell r="C61" t="str">
            <v>Jan</v>
          </cell>
          <cell r="D61">
            <v>1984</v>
          </cell>
        </row>
        <row r="62">
          <cell r="A62">
            <v>184</v>
          </cell>
          <cell r="B62" t="str">
            <v>Vacarda</v>
          </cell>
          <cell r="C62" t="str">
            <v>Vladimír</v>
          </cell>
          <cell r="D62">
            <v>1959</v>
          </cell>
        </row>
        <row r="63">
          <cell r="A63">
            <v>185</v>
          </cell>
          <cell r="B63" t="str">
            <v>Hanousek</v>
          </cell>
          <cell r="C63" t="str">
            <v>Jakub</v>
          </cell>
          <cell r="D63">
            <v>1991</v>
          </cell>
        </row>
        <row r="64">
          <cell r="A64">
            <v>186</v>
          </cell>
          <cell r="B64" t="str">
            <v>Půda</v>
          </cell>
          <cell r="C64" t="str">
            <v>Jiří</v>
          </cell>
          <cell r="D64">
            <v>1952</v>
          </cell>
        </row>
        <row r="65">
          <cell r="A65">
            <v>187</v>
          </cell>
          <cell r="B65" t="str">
            <v>Klikar</v>
          </cell>
          <cell r="C65" t="str">
            <v>Jaroslav</v>
          </cell>
          <cell r="D65">
            <v>1981</v>
          </cell>
        </row>
        <row r="66">
          <cell r="A66">
            <v>188</v>
          </cell>
          <cell r="B66"/>
          <cell r="C66"/>
          <cell r="D66"/>
        </row>
        <row r="67">
          <cell r="A67">
            <v>189</v>
          </cell>
          <cell r="B67" t="str">
            <v>Kasal</v>
          </cell>
          <cell r="C67" t="str">
            <v>Štěpán</v>
          </cell>
          <cell r="D67">
            <v>1972</v>
          </cell>
        </row>
        <row r="68">
          <cell r="A68">
            <v>190</v>
          </cell>
          <cell r="B68" t="str">
            <v>Průša</v>
          </cell>
          <cell r="C68" t="str">
            <v>Jan</v>
          </cell>
          <cell r="D68">
            <v>1945</v>
          </cell>
        </row>
        <row r="69">
          <cell r="A69">
            <v>191</v>
          </cell>
          <cell r="B69" t="str">
            <v>Máša</v>
          </cell>
          <cell r="C69" t="str">
            <v>David</v>
          </cell>
          <cell r="D69">
            <v>1976</v>
          </cell>
        </row>
        <row r="70">
          <cell r="A70" t="str">
            <v>Číslo</v>
          </cell>
          <cell r="B70" t="str">
            <v>Příjmení</v>
          </cell>
          <cell r="C70" t="str">
            <v>Jméno</v>
          </cell>
          <cell r="D70" t="str">
            <v>Ročník</v>
          </cell>
        </row>
        <row r="71">
          <cell r="A71">
            <v>201</v>
          </cell>
          <cell r="B71" t="str">
            <v>Borovičková</v>
          </cell>
          <cell r="C71" t="str">
            <v>Lenka</v>
          </cell>
          <cell r="D71">
            <v>1973</v>
          </cell>
        </row>
        <row r="72">
          <cell r="A72">
            <v>202</v>
          </cell>
          <cell r="B72" t="str">
            <v>Člupková</v>
          </cell>
          <cell r="C72" t="str">
            <v>Alice</v>
          </cell>
          <cell r="D72">
            <v>1964</v>
          </cell>
        </row>
        <row r="73">
          <cell r="A73">
            <v>203</v>
          </cell>
          <cell r="B73" t="str">
            <v>Chlupatá</v>
          </cell>
          <cell r="C73" t="str">
            <v>Jana</v>
          </cell>
          <cell r="D73">
            <v>1950</v>
          </cell>
        </row>
        <row r="74">
          <cell r="A74">
            <v>205</v>
          </cell>
          <cell r="B74" t="str">
            <v>Norková</v>
          </cell>
          <cell r="C74" t="str">
            <v>Zdena</v>
          </cell>
          <cell r="D74">
            <v>1952</v>
          </cell>
        </row>
        <row r="75">
          <cell r="A75">
            <v>206</v>
          </cell>
          <cell r="B75" t="str">
            <v>Preislerová</v>
          </cell>
          <cell r="C75" t="str">
            <v>Jiřina</v>
          </cell>
          <cell r="D75">
            <v>1948</v>
          </cell>
        </row>
        <row r="76">
          <cell r="A76">
            <v>207</v>
          </cell>
          <cell r="B76" t="str">
            <v>Pucholtová</v>
          </cell>
          <cell r="C76" t="str">
            <v>Zdeňka</v>
          </cell>
          <cell r="D76">
            <v>1959</v>
          </cell>
        </row>
        <row r="77">
          <cell r="A77">
            <v>213</v>
          </cell>
          <cell r="B77" t="str">
            <v>Flieglová</v>
          </cell>
          <cell r="C77" t="str">
            <v>Alena</v>
          </cell>
          <cell r="D77">
            <v>1962</v>
          </cell>
        </row>
        <row r="78">
          <cell r="A78">
            <v>214</v>
          </cell>
          <cell r="B78" t="str">
            <v>Požgayová</v>
          </cell>
          <cell r="C78" t="str">
            <v>Jana</v>
          </cell>
          <cell r="D78">
            <v>1955</v>
          </cell>
        </row>
        <row r="79">
          <cell r="A79">
            <v>215</v>
          </cell>
          <cell r="B79" t="str">
            <v>Dolejšová</v>
          </cell>
          <cell r="C79" t="str">
            <v>Jitka</v>
          </cell>
          <cell r="D79">
            <v>1960</v>
          </cell>
        </row>
        <row r="80">
          <cell r="A80">
            <v>216</v>
          </cell>
          <cell r="B80" t="str">
            <v>Zeidlerová</v>
          </cell>
          <cell r="C80" t="str">
            <v>Jarmila</v>
          </cell>
          <cell r="D80">
            <v>1951</v>
          </cell>
        </row>
        <row r="81">
          <cell r="A81">
            <v>217</v>
          </cell>
          <cell r="B81" t="str">
            <v>Kasalová</v>
          </cell>
          <cell r="C81" t="str">
            <v>Barbora</v>
          </cell>
          <cell r="D81">
            <v>1961</v>
          </cell>
        </row>
        <row r="82">
          <cell r="A82">
            <v>218</v>
          </cell>
          <cell r="B82" t="str">
            <v>Rada</v>
          </cell>
          <cell r="C82" t="str">
            <v>Vlaďka</v>
          </cell>
          <cell r="D82">
            <v>1987</v>
          </cell>
        </row>
        <row r="83">
          <cell r="A83">
            <v>220</v>
          </cell>
          <cell r="B83" t="str">
            <v>Trnková</v>
          </cell>
          <cell r="C83" t="str">
            <v>Štěpánka</v>
          </cell>
          <cell r="D83">
            <v>1973</v>
          </cell>
        </row>
        <row r="84">
          <cell r="A84">
            <v>221</v>
          </cell>
          <cell r="B84" t="str">
            <v>Mališová</v>
          </cell>
          <cell r="C84" t="str">
            <v>Karla</v>
          </cell>
          <cell r="D84">
            <v>1960</v>
          </cell>
        </row>
        <row r="85">
          <cell r="A85">
            <v>222</v>
          </cell>
          <cell r="B85" t="str">
            <v>Ročňáková</v>
          </cell>
          <cell r="C85" t="str">
            <v>Miloslava</v>
          </cell>
          <cell r="D85">
            <v>1945</v>
          </cell>
        </row>
        <row r="86">
          <cell r="A86">
            <v>223</v>
          </cell>
          <cell r="B86" t="str">
            <v>Vlachynská</v>
          </cell>
          <cell r="C86" t="str">
            <v>Libuše</v>
          </cell>
          <cell r="D86">
            <v>1962</v>
          </cell>
        </row>
        <row r="87">
          <cell r="A87">
            <v>224</v>
          </cell>
          <cell r="B87" t="str">
            <v>Seemanová</v>
          </cell>
          <cell r="C87" t="str">
            <v>Jana</v>
          </cell>
          <cell r="D87">
            <v>1975</v>
          </cell>
        </row>
        <row r="88">
          <cell r="A88">
            <v>225</v>
          </cell>
          <cell r="B88" t="str">
            <v>Šebestová</v>
          </cell>
          <cell r="C88" t="str">
            <v>Jana</v>
          </cell>
          <cell r="D88">
            <v>1985</v>
          </cell>
        </row>
        <row r="89">
          <cell r="A89">
            <v>226</v>
          </cell>
          <cell r="B89" t="str">
            <v>Kostolná</v>
          </cell>
          <cell r="C89" t="str">
            <v>Hana</v>
          </cell>
          <cell r="D89">
            <v>1988</v>
          </cell>
        </row>
        <row r="90">
          <cell r="A90">
            <v>227</v>
          </cell>
          <cell r="B90" t="str">
            <v>Šimerová</v>
          </cell>
          <cell r="C90" t="str">
            <v>Alice</v>
          </cell>
          <cell r="D90">
            <v>1971</v>
          </cell>
        </row>
        <row r="91">
          <cell r="A91">
            <v>228</v>
          </cell>
          <cell r="B91" t="str">
            <v>Treglerová</v>
          </cell>
          <cell r="C91" t="str">
            <v>Alice</v>
          </cell>
          <cell r="D91">
            <v>1971</v>
          </cell>
        </row>
        <row r="92">
          <cell r="A92">
            <v>229</v>
          </cell>
          <cell r="B92" t="str">
            <v>Setínková</v>
          </cell>
          <cell r="C92" t="str">
            <v>Zuzana</v>
          </cell>
          <cell r="D92">
            <v>1957</v>
          </cell>
        </row>
        <row r="93">
          <cell r="A93">
            <v>230</v>
          </cell>
          <cell r="B93" t="str">
            <v>Pucholtová</v>
          </cell>
          <cell r="C93" t="str">
            <v>Barbora</v>
          </cell>
          <cell r="D93">
            <v>1985</v>
          </cell>
        </row>
        <row r="94">
          <cell r="A94">
            <v>231</v>
          </cell>
          <cell r="B94" t="str">
            <v>Šugová</v>
          </cell>
          <cell r="C94" t="str">
            <v>Naděžda</v>
          </cell>
          <cell r="D94">
            <v>1987</v>
          </cell>
        </row>
        <row r="95">
          <cell r="A95">
            <v>232</v>
          </cell>
          <cell r="B95" t="str">
            <v>Jungová</v>
          </cell>
          <cell r="C95" t="str">
            <v>Michaela</v>
          </cell>
          <cell r="D95">
            <v>1973</v>
          </cell>
        </row>
        <row r="96">
          <cell r="A96">
            <v>233</v>
          </cell>
          <cell r="B96" t="str">
            <v>Čadová</v>
          </cell>
          <cell r="C96" t="str">
            <v>Eva</v>
          </cell>
          <cell r="D96">
            <v>1962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296F0-9A44-44E3-9D78-964F3C8D4043}">
  <sheetPr>
    <pageSetUpPr fitToPage="1"/>
  </sheetPr>
  <dimension ref="A1:P104"/>
  <sheetViews>
    <sheetView showGridLines="0" tabSelected="1" zoomScaleNormal="100" workbookViewId="0">
      <selection activeCell="A11" sqref="A11"/>
    </sheetView>
  </sheetViews>
  <sheetFormatPr defaultColWidth="9.109375" defaultRowHeight="13.8" x14ac:dyDescent="0.3"/>
  <cols>
    <col min="1" max="1" width="4.88671875" style="13" customWidth="1"/>
    <col min="2" max="2" width="5.44140625" style="13" customWidth="1"/>
    <col min="3" max="3" width="12.6640625" style="13" customWidth="1"/>
    <col min="4" max="4" width="11.44140625" style="13" customWidth="1"/>
    <col min="5" max="5" width="8" style="31" customWidth="1"/>
    <col min="6" max="6" width="13.44140625" style="13" customWidth="1"/>
    <col min="7" max="7" width="20.6640625" style="13" customWidth="1"/>
    <col min="8" max="8" width="10.6640625" style="13" customWidth="1"/>
    <col min="9" max="14" width="5.44140625" style="13" customWidth="1"/>
    <col min="15" max="15" width="6.6640625" style="12" customWidth="1"/>
    <col min="16" max="16384" width="9.109375" style="13"/>
  </cols>
  <sheetData>
    <row r="1" spans="1:15" s="1" customFormat="1" ht="25.8" x14ac:dyDescent="0.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s="3" customFormat="1" ht="3" customHeight="1" x14ac:dyDescent="0.2">
      <c r="A2" s="2"/>
      <c r="B2" s="2"/>
      <c r="C2" s="2"/>
      <c r="D2" s="2"/>
      <c r="E2" s="2"/>
      <c r="F2" s="2"/>
      <c r="G2" s="2"/>
      <c r="H2" s="2"/>
      <c r="O2" s="4"/>
    </row>
    <row r="3" spans="1:15" s="5" customFormat="1" ht="21" x14ac:dyDescent="0.4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3" customFormat="1" ht="3" customHeight="1" x14ac:dyDescent="0.2">
      <c r="A4" s="2"/>
      <c r="B4" s="2"/>
      <c r="C4" s="2"/>
      <c r="D4" s="2"/>
      <c r="E4" s="2"/>
      <c r="F4" s="2"/>
      <c r="G4" s="2"/>
      <c r="H4" s="2"/>
      <c r="O4" s="4"/>
    </row>
    <row r="5" spans="1:15" ht="15.6" x14ac:dyDescent="0.3">
      <c r="A5" s="6" t="s">
        <v>2</v>
      </c>
      <c r="B5" s="7"/>
      <c r="C5" s="35">
        <v>45804</v>
      </c>
      <c r="D5" s="35"/>
      <c r="E5" s="8" t="s">
        <v>3</v>
      </c>
      <c r="F5" s="9">
        <v>39</v>
      </c>
      <c r="G5" s="10"/>
      <c r="H5" s="11"/>
      <c r="I5" s="36" t="s">
        <v>4</v>
      </c>
      <c r="J5" s="36"/>
      <c r="K5" s="36"/>
      <c r="L5" s="36"/>
      <c r="M5" s="36"/>
      <c r="N5" s="36"/>
    </row>
    <row r="6" spans="1:15" s="14" customFormat="1" ht="9.75" customHeight="1" x14ac:dyDescent="0.3">
      <c r="A6" s="37"/>
      <c r="B6" s="37"/>
      <c r="C6" s="37"/>
      <c r="D6" s="37"/>
      <c r="E6" s="37"/>
      <c r="F6" s="37"/>
      <c r="G6" s="37"/>
      <c r="H6" s="6"/>
      <c r="O6" s="15"/>
    </row>
    <row r="7" spans="1:15" s="3" customFormat="1" ht="3" customHeight="1" x14ac:dyDescent="0.2">
      <c r="A7" s="2"/>
      <c r="B7" s="2"/>
      <c r="C7" s="2"/>
      <c r="D7" s="2"/>
      <c r="E7" s="2"/>
      <c r="F7" s="2"/>
      <c r="G7" s="2"/>
      <c r="H7" s="2"/>
      <c r="O7" s="4"/>
    </row>
    <row r="8" spans="1:15" s="16" customFormat="1" ht="18" x14ac:dyDescent="0.35">
      <c r="A8" s="32" t="s">
        <v>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15" s="3" customFormat="1" ht="3" customHeight="1" x14ac:dyDescent="0.2">
      <c r="A9" s="2"/>
      <c r="B9" s="2"/>
      <c r="C9" s="2"/>
      <c r="D9" s="2"/>
      <c r="E9" s="2"/>
      <c r="F9" s="2"/>
      <c r="G9" s="2"/>
      <c r="H9" s="2"/>
      <c r="O9" s="4"/>
    </row>
    <row r="10" spans="1:15" ht="12.75" customHeight="1" x14ac:dyDescent="0.3">
      <c r="A10" s="17"/>
      <c r="B10" s="18" t="s">
        <v>6</v>
      </c>
      <c r="C10" s="17"/>
      <c r="D10" s="17"/>
      <c r="E10" s="19" t="s">
        <v>7</v>
      </c>
      <c r="F10" s="17"/>
      <c r="G10" s="17"/>
      <c r="H10" s="17"/>
      <c r="I10" s="20">
        <v>29</v>
      </c>
      <c r="J10" s="20">
        <v>39</v>
      </c>
      <c r="K10" s="20">
        <v>49</v>
      </c>
      <c r="L10" s="20">
        <v>59</v>
      </c>
      <c r="M10" s="20">
        <v>69</v>
      </c>
      <c r="N10" s="21">
        <f>M10+1</f>
        <v>70</v>
      </c>
      <c r="O10" s="17"/>
    </row>
    <row r="11" spans="1:15" x14ac:dyDescent="0.3">
      <c r="A11" s="22" t="s">
        <v>8</v>
      </c>
      <c r="B11" s="23" t="s">
        <v>9</v>
      </c>
      <c r="C11" s="22" t="s">
        <v>10</v>
      </c>
      <c r="D11" s="22" t="s">
        <v>11</v>
      </c>
      <c r="E11" s="22" t="s">
        <v>12</v>
      </c>
      <c r="F11" s="22" t="s">
        <v>13</v>
      </c>
      <c r="G11" s="22" t="s">
        <v>14</v>
      </c>
      <c r="H11" s="22" t="s">
        <v>15</v>
      </c>
      <c r="I11" s="24" t="s">
        <v>16</v>
      </c>
      <c r="J11" s="24" t="s">
        <v>17</v>
      </c>
      <c r="K11" s="24" t="s">
        <v>18</v>
      </c>
      <c r="L11" s="24" t="s">
        <v>19</v>
      </c>
      <c r="M11" s="24" t="s">
        <v>20</v>
      </c>
      <c r="N11" s="24" t="s">
        <v>21</v>
      </c>
      <c r="O11" s="22" t="s">
        <v>22</v>
      </c>
    </row>
    <row r="12" spans="1:15" x14ac:dyDescent="0.3">
      <c r="A12" s="22"/>
      <c r="B12" s="23"/>
      <c r="C12" s="22"/>
      <c r="D12" s="22"/>
      <c r="E12" s="22"/>
      <c r="F12" s="22"/>
      <c r="G12" s="22"/>
      <c r="H12" s="22"/>
      <c r="I12" s="24"/>
      <c r="J12" s="24"/>
      <c r="K12" s="24"/>
      <c r="L12" s="24"/>
      <c r="M12" s="24"/>
      <c r="N12" s="24"/>
      <c r="O12" s="22"/>
    </row>
    <row r="13" spans="1:15" x14ac:dyDescent="0.3">
      <c r="A13" s="25">
        <v>1</v>
      </c>
      <c r="B13" s="26">
        <v>164</v>
      </c>
      <c r="C13" s="27" t="s">
        <v>23</v>
      </c>
      <c r="D13" s="27" t="s">
        <v>24</v>
      </c>
      <c r="E13" s="25">
        <v>1982</v>
      </c>
      <c r="F13" s="25" t="s">
        <v>25</v>
      </c>
      <c r="G13" s="27" t="s">
        <v>26</v>
      </c>
      <c r="H13" s="28">
        <v>1.2314814814814815E-2</v>
      </c>
      <c r="I13" s="29" t="s">
        <v>27</v>
      </c>
      <c r="J13" s="29" t="s">
        <v>27</v>
      </c>
      <c r="K13" s="29">
        <v>1</v>
      </c>
      <c r="L13" s="29" t="s">
        <v>27</v>
      </c>
      <c r="M13" s="29" t="s">
        <v>27</v>
      </c>
      <c r="N13" s="29" t="s">
        <v>27</v>
      </c>
      <c r="O13" s="30" t="s">
        <v>28</v>
      </c>
    </row>
    <row r="14" spans="1:15" x14ac:dyDescent="0.3">
      <c r="A14" s="25">
        <v>2</v>
      </c>
      <c r="B14" s="26">
        <v>166</v>
      </c>
      <c r="C14" s="27" t="s">
        <v>29</v>
      </c>
      <c r="D14" s="27" t="s">
        <v>30</v>
      </c>
      <c r="E14" s="25">
        <v>1982</v>
      </c>
      <c r="F14" s="25" t="s">
        <v>25</v>
      </c>
      <c r="G14" s="27" t="s">
        <v>26</v>
      </c>
      <c r="H14" s="28">
        <v>1.2789351851851852E-2</v>
      </c>
      <c r="I14" s="29" t="s">
        <v>27</v>
      </c>
      <c r="J14" s="29" t="s">
        <v>27</v>
      </c>
      <c r="K14" s="29">
        <v>2</v>
      </c>
      <c r="L14" s="29" t="s">
        <v>27</v>
      </c>
      <c r="M14" s="29" t="s">
        <v>27</v>
      </c>
      <c r="N14" s="29" t="s">
        <v>27</v>
      </c>
      <c r="O14" s="30" t="s">
        <v>28</v>
      </c>
    </row>
    <row r="15" spans="1:15" x14ac:dyDescent="0.3">
      <c r="A15" s="25">
        <v>3</v>
      </c>
      <c r="B15" s="26">
        <v>183</v>
      </c>
      <c r="C15" s="27" t="s">
        <v>31</v>
      </c>
      <c r="D15" s="27" t="s">
        <v>32</v>
      </c>
      <c r="E15" s="25">
        <v>1984</v>
      </c>
      <c r="F15" s="25" t="s">
        <v>25</v>
      </c>
      <c r="G15" s="27" t="s">
        <v>26</v>
      </c>
      <c r="H15" s="28">
        <v>1.2905092592592593E-2</v>
      </c>
      <c r="I15" s="29" t="s">
        <v>27</v>
      </c>
      <c r="J15" s="29" t="s">
        <v>27</v>
      </c>
      <c r="K15" s="29">
        <v>3</v>
      </c>
      <c r="L15" s="29" t="s">
        <v>27</v>
      </c>
      <c r="M15" s="29" t="s">
        <v>27</v>
      </c>
      <c r="N15" s="29" t="s">
        <v>27</v>
      </c>
      <c r="O15" s="30" t="s">
        <v>28</v>
      </c>
    </row>
    <row r="16" spans="1:15" x14ac:dyDescent="0.3">
      <c r="A16" s="25">
        <v>4</v>
      </c>
      <c r="B16" s="26">
        <v>19</v>
      </c>
      <c r="C16" s="27" t="s">
        <v>33</v>
      </c>
      <c r="D16" s="27" t="s">
        <v>34</v>
      </c>
      <c r="E16" s="25">
        <v>1989</v>
      </c>
      <c r="F16" s="25" t="s">
        <v>35</v>
      </c>
      <c r="G16" s="27" t="s">
        <v>36</v>
      </c>
      <c r="H16" s="28">
        <v>1.3032407407407407E-2</v>
      </c>
      <c r="I16" s="29" t="s">
        <v>27</v>
      </c>
      <c r="J16" s="29">
        <v>1</v>
      </c>
      <c r="K16" s="29" t="s">
        <v>27</v>
      </c>
      <c r="L16" s="29" t="s">
        <v>27</v>
      </c>
      <c r="M16" s="29" t="s">
        <v>27</v>
      </c>
      <c r="N16" s="29" t="s">
        <v>27</v>
      </c>
      <c r="O16" s="30" t="s">
        <v>28</v>
      </c>
    </row>
    <row r="17" spans="1:16" x14ac:dyDescent="0.3">
      <c r="A17" s="25">
        <v>5</v>
      </c>
      <c r="B17" s="26">
        <v>13</v>
      </c>
      <c r="C17" s="27" t="s">
        <v>37</v>
      </c>
      <c r="D17" s="27" t="s">
        <v>38</v>
      </c>
      <c r="E17" s="25">
        <v>1974</v>
      </c>
      <c r="F17" s="25" t="s">
        <v>39</v>
      </c>
      <c r="G17" s="27" t="s">
        <v>40</v>
      </c>
      <c r="H17" s="28">
        <v>1.3206018518518518E-2</v>
      </c>
      <c r="I17" s="29" t="s">
        <v>27</v>
      </c>
      <c r="J17" s="29" t="s">
        <v>27</v>
      </c>
      <c r="K17" s="29" t="s">
        <v>27</v>
      </c>
      <c r="L17" s="29">
        <v>1</v>
      </c>
      <c r="M17" s="29" t="s">
        <v>27</v>
      </c>
      <c r="N17" s="29" t="s">
        <v>27</v>
      </c>
      <c r="O17" s="30" t="s">
        <v>28</v>
      </c>
    </row>
    <row r="18" spans="1:16" x14ac:dyDescent="0.3">
      <c r="A18" s="25">
        <v>6</v>
      </c>
      <c r="B18" s="26">
        <v>173</v>
      </c>
      <c r="C18" s="27" t="s">
        <v>41</v>
      </c>
      <c r="D18" s="27" t="s">
        <v>42</v>
      </c>
      <c r="E18" s="25">
        <v>1993</v>
      </c>
      <c r="F18" s="25" t="s">
        <v>35</v>
      </c>
      <c r="G18" s="27" t="s">
        <v>26</v>
      </c>
      <c r="H18" s="28">
        <v>1.4375000000000001E-2</v>
      </c>
      <c r="I18" s="29" t="s">
        <v>27</v>
      </c>
      <c r="J18" s="29">
        <v>2</v>
      </c>
      <c r="K18" s="29" t="s">
        <v>27</v>
      </c>
      <c r="L18" s="29" t="s">
        <v>27</v>
      </c>
      <c r="M18" s="29" t="s">
        <v>27</v>
      </c>
      <c r="N18" s="29" t="s">
        <v>27</v>
      </c>
      <c r="O18" s="30" t="s">
        <v>28</v>
      </c>
    </row>
    <row r="19" spans="1:16" x14ac:dyDescent="0.3">
      <c r="A19" s="25">
        <v>7</v>
      </c>
      <c r="B19" s="26">
        <v>7</v>
      </c>
      <c r="C19" s="27" t="s">
        <v>43</v>
      </c>
      <c r="D19" s="27" t="s">
        <v>44</v>
      </c>
      <c r="E19" s="25">
        <v>2004</v>
      </c>
      <c r="F19" s="25" t="s">
        <v>45</v>
      </c>
      <c r="G19" s="27" t="s">
        <v>46</v>
      </c>
      <c r="H19" s="28">
        <v>1.4513888888888889E-2</v>
      </c>
      <c r="I19" s="29">
        <v>1</v>
      </c>
      <c r="J19" s="29" t="s">
        <v>27</v>
      </c>
      <c r="K19" s="29" t="s">
        <v>27</v>
      </c>
      <c r="L19" s="29" t="s">
        <v>27</v>
      </c>
      <c r="M19" s="29" t="s">
        <v>27</v>
      </c>
      <c r="N19" s="29" t="s">
        <v>27</v>
      </c>
      <c r="O19" s="30" t="s">
        <v>28</v>
      </c>
    </row>
    <row r="20" spans="1:16" x14ac:dyDescent="0.3">
      <c r="A20" s="25">
        <v>8</v>
      </c>
      <c r="B20" s="26">
        <v>184</v>
      </c>
      <c r="C20" s="27" t="s">
        <v>47</v>
      </c>
      <c r="D20" s="27" t="s">
        <v>48</v>
      </c>
      <c r="E20" s="25">
        <v>1959</v>
      </c>
      <c r="F20" s="25" t="s">
        <v>49</v>
      </c>
      <c r="G20" s="27" t="s">
        <v>26</v>
      </c>
      <c r="H20" s="28">
        <v>1.4675925925925926E-2</v>
      </c>
      <c r="I20" s="29" t="s">
        <v>27</v>
      </c>
      <c r="J20" s="29" t="s">
        <v>27</v>
      </c>
      <c r="K20" s="29" t="s">
        <v>27</v>
      </c>
      <c r="L20" s="29" t="s">
        <v>27</v>
      </c>
      <c r="M20" s="29">
        <v>1</v>
      </c>
      <c r="N20" s="29" t="s">
        <v>27</v>
      </c>
      <c r="O20" s="30" t="s">
        <v>28</v>
      </c>
    </row>
    <row r="21" spans="1:16" x14ac:dyDescent="0.3">
      <c r="A21" s="25">
        <v>9</v>
      </c>
      <c r="B21" s="26">
        <v>16</v>
      </c>
      <c r="C21" s="27" t="s">
        <v>50</v>
      </c>
      <c r="D21" s="27" t="s">
        <v>24</v>
      </c>
      <c r="E21" s="25">
        <v>1975</v>
      </c>
      <c r="F21" s="25" t="s">
        <v>39</v>
      </c>
      <c r="G21" s="27" t="s">
        <v>51</v>
      </c>
      <c r="H21" s="28">
        <v>1.4814814814814815E-2</v>
      </c>
      <c r="I21" s="29" t="s">
        <v>27</v>
      </c>
      <c r="J21" s="29" t="s">
        <v>27</v>
      </c>
      <c r="K21" s="29" t="s">
        <v>27</v>
      </c>
      <c r="L21" s="29">
        <v>2</v>
      </c>
      <c r="M21" s="29" t="s">
        <v>27</v>
      </c>
      <c r="N21" s="29" t="s">
        <v>27</v>
      </c>
      <c r="O21" s="30" t="s">
        <v>28</v>
      </c>
    </row>
    <row r="22" spans="1:16" x14ac:dyDescent="0.3">
      <c r="A22" s="25">
        <v>10</v>
      </c>
      <c r="B22" s="26">
        <v>160</v>
      </c>
      <c r="C22" s="27" t="s">
        <v>52</v>
      </c>
      <c r="D22" s="27" t="s">
        <v>53</v>
      </c>
      <c r="E22" s="25">
        <v>1971</v>
      </c>
      <c r="F22" s="25" t="s">
        <v>39</v>
      </c>
      <c r="G22" s="27" t="s">
        <v>26</v>
      </c>
      <c r="H22" s="28">
        <v>1.4849537037037038E-2</v>
      </c>
      <c r="I22" s="29" t="s">
        <v>27</v>
      </c>
      <c r="J22" s="29" t="s">
        <v>27</v>
      </c>
      <c r="K22" s="29" t="s">
        <v>27</v>
      </c>
      <c r="L22" s="29">
        <v>3</v>
      </c>
      <c r="M22" s="29" t="s">
        <v>27</v>
      </c>
      <c r="N22" s="29" t="s">
        <v>27</v>
      </c>
      <c r="O22" s="30" t="s">
        <v>28</v>
      </c>
    </row>
    <row r="23" spans="1:16" x14ac:dyDescent="0.3">
      <c r="A23" s="25">
        <v>11</v>
      </c>
      <c r="B23" s="26">
        <v>180</v>
      </c>
      <c r="C23" s="27" t="s">
        <v>54</v>
      </c>
      <c r="D23" s="27" t="s">
        <v>55</v>
      </c>
      <c r="E23" s="25">
        <v>1972</v>
      </c>
      <c r="F23" s="25" t="s">
        <v>39</v>
      </c>
      <c r="G23" s="27" t="s">
        <v>26</v>
      </c>
      <c r="H23" s="28">
        <v>1.5081018518518518E-2</v>
      </c>
      <c r="I23" s="29" t="s">
        <v>27</v>
      </c>
      <c r="J23" s="29" t="s">
        <v>27</v>
      </c>
      <c r="K23" s="29" t="s">
        <v>27</v>
      </c>
      <c r="L23" s="29">
        <v>4</v>
      </c>
      <c r="M23" s="29" t="s">
        <v>27</v>
      </c>
      <c r="N23" s="29" t="s">
        <v>27</v>
      </c>
      <c r="O23" s="30" t="s">
        <v>28</v>
      </c>
    </row>
    <row r="24" spans="1:16" x14ac:dyDescent="0.3">
      <c r="A24" s="25">
        <v>12</v>
      </c>
      <c r="B24" s="26">
        <v>2</v>
      </c>
      <c r="C24" s="27" t="s">
        <v>56</v>
      </c>
      <c r="D24" s="27" t="s">
        <v>57</v>
      </c>
      <c r="E24" s="25">
        <v>1987</v>
      </c>
      <c r="F24" s="25" t="s">
        <v>35</v>
      </c>
      <c r="G24" s="27" t="s">
        <v>58</v>
      </c>
      <c r="H24" s="28">
        <v>1.5277777777777777E-2</v>
      </c>
      <c r="I24" s="29" t="s">
        <v>27</v>
      </c>
      <c r="J24" s="29">
        <v>3</v>
      </c>
      <c r="K24" s="29" t="s">
        <v>27</v>
      </c>
      <c r="L24" s="29" t="s">
        <v>27</v>
      </c>
      <c r="M24" s="29" t="s">
        <v>27</v>
      </c>
      <c r="N24" s="29" t="s">
        <v>27</v>
      </c>
      <c r="O24" s="30" t="s">
        <v>28</v>
      </c>
    </row>
    <row r="25" spans="1:16" x14ac:dyDescent="0.3">
      <c r="A25" s="25">
        <v>13</v>
      </c>
      <c r="B25" s="26">
        <v>179</v>
      </c>
      <c r="C25" s="27" t="s">
        <v>59</v>
      </c>
      <c r="D25" s="27" t="s">
        <v>60</v>
      </c>
      <c r="E25" s="25">
        <v>1965</v>
      </c>
      <c r="F25" s="25" t="s">
        <v>49</v>
      </c>
      <c r="G25" s="27" t="s">
        <v>26</v>
      </c>
      <c r="H25" s="28">
        <v>1.5300925925925926E-2</v>
      </c>
      <c r="I25" s="29" t="s">
        <v>27</v>
      </c>
      <c r="J25" s="29" t="s">
        <v>27</v>
      </c>
      <c r="K25" s="29" t="s">
        <v>27</v>
      </c>
      <c r="L25" s="29" t="s">
        <v>27</v>
      </c>
      <c r="M25" s="29">
        <v>2</v>
      </c>
      <c r="N25" s="29" t="s">
        <v>27</v>
      </c>
      <c r="O25" s="30" t="s">
        <v>28</v>
      </c>
    </row>
    <row r="26" spans="1:16" x14ac:dyDescent="0.3">
      <c r="A26" s="25">
        <v>14</v>
      </c>
      <c r="B26" s="26">
        <v>187</v>
      </c>
      <c r="C26" s="27" t="s">
        <v>61</v>
      </c>
      <c r="D26" s="27" t="s">
        <v>62</v>
      </c>
      <c r="E26" s="25">
        <v>1981</v>
      </c>
      <c r="F26" s="25" t="s">
        <v>25</v>
      </c>
      <c r="G26" s="27" t="s">
        <v>26</v>
      </c>
      <c r="H26" s="28">
        <v>1.5682870370370371E-2</v>
      </c>
      <c r="I26" s="29" t="s">
        <v>27</v>
      </c>
      <c r="J26" s="29" t="s">
        <v>27</v>
      </c>
      <c r="K26" s="29">
        <v>4</v>
      </c>
      <c r="L26" s="29" t="s">
        <v>27</v>
      </c>
      <c r="M26" s="29" t="s">
        <v>27</v>
      </c>
      <c r="N26" s="29" t="s">
        <v>27</v>
      </c>
      <c r="O26" s="30" t="s">
        <v>28</v>
      </c>
    </row>
    <row r="27" spans="1:16" x14ac:dyDescent="0.3">
      <c r="A27" s="25">
        <v>15</v>
      </c>
      <c r="B27" s="26">
        <v>14</v>
      </c>
      <c r="C27" s="27" t="s">
        <v>63</v>
      </c>
      <c r="D27" s="27" t="s">
        <v>55</v>
      </c>
      <c r="E27" s="25">
        <v>1968</v>
      </c>
      <c r="F27" s="25" t="s">
        <v>39</v>
      </c>
      <c r="G27" s="27" t="s">
        <v>64</v>
      </c>
      <c r="H27" s="28">
        <v>1.5879629629629629E-2</v>
      </c>
      <c r="I27" s="29" t="s">
        <v>27</v>
      </c>
      <c r="J27" s="29" t="s">
        <v>27</v>
      </c>
      <c r="K27" s="29" t="s">
        <v>27</v>
      </c>
      <c r="L27" s="29">
        <v>5</v>
      </c>
      <c r="M27" s="29" t="s">
        <v>27</v>
      </c>
      <c r="N27" s="29" t="s">
        <v>27</v>
      </c>
      <c r="O27" s="30" t="s">
        <v>28</v>
      </c>
    </row>
    <row r="28" spans="1:16" x14ac:dyDescent="0.3">
      <c r="A28" s="25">
        <v>16</v>
      </c>
      <c r="B28" s="26">
        <v>165</v>
      </c>
      <c r="C28" s="27" t="s">
        <v>65</v>
      </c>
      <c r="D28" s="27" t="s">
        <v>66</v>
      </c>
      <c r="E28" s="25">
        <v>1979</v>
      </c>
      <c r="F28" s="25" t="s">
        <v>25</v>
      </c>
      <c r="G28" s="27" t="s">
        <v>26</v>
      </c>
      <c r="H28" s="28">
        <v>1.6006944444444445E-2</v>
      </c>
      <c r="I28" s="29" t="s">
        <v>27</v>
      </c>
      <c r="J28" s="29" t="s">
        <v>27</v>
      </c>
      <c r="K28" s="29">
        <v>5</v>
      </c>
      <c r="L28" s="29" t="s">
        <v>27</v>
      </c>
      <c r="M28" s="29" t="s">
        <v>27</v>
      </c>
      <c r="N28" s="29" t="s">
        <v>27</v>
      </c>
      <c r="O28" s="30" t="s">
        <v>28</v>
      </c>
    </row>
    <row r="29" spans="1:16" x14ac:dyDescent="0.3">
      <c r="A29" s="25">
        <v>17</v>
      </c>
      <c r="B29" s="26">
        <v>124</v>
      </c>
      <c r="C29" s="27" t="s">
        <v>67</v>
      </c>
      <c r="D29" s="27" t="s">
        <v>68</v>
      </c>
      <c r="E29" s="25">
        <v>1960</v>
      </c>
      <c r="F29" s="25" t="s">
        <v>49</v>
      </c>
      <c r="G29" s="27" t="s">
        <v>26</v>
      </c>
      <c r="H29" s="28">
        <v>1.6192129629629629E-2</v>
      </c>
      <c r="I29" s="29" t="s">
        <v>27</v>
      </c>
      <c r="J29" s="29" t="s">
        <v>27</v>
      </c>
      <c r="K29" s="29" t="s">
        <v>27</v>
      </c>
      <c r="L29" s="29" t="s">
        <v>27</v>
      </c>
      <c r="M29" s="29">
        <v>3</v>
      </c>
      <c r="N29" s="29" t="s">
        <v>27</v>
      </c>
      <c r="O29" s="30" t="s">
        <v>28</v>
      </c>
      <c r="P29" s="13" t="s">
        <v>69</v>
      </c>
    </row>
    <row r="30" spans="1:16" x14ac:dyDescent="0.3">
      <c r="A30" s="25">
        <v>18</v>
      </c>
      <c r="B30" s="26">
        <v>142</v>
      </c>
      <c r="C30" s="27" t="s">
        <v>23</v>
      </c>
      <c r="D30" s="27" t="s">
        <v>55</v>
      </c>
      <c r="E30" s="25">
        <v>1979</v>
      </c>
      <c r="F30" s="25" t="s">
        <v>25</v>
      </c>
      <c r="G30" s="27" t="s">
        <v>26</v>
      </c>
      <c r="H30" s="28">
        <v>1.636574074074074E-2</v>
      </c>
      <c r="I30" s="29" t="s">
        <v>27</v>
      </c>
      <c r="J30" s="29" t="s">
        <v>27</v>
      </c>
      <c r="K30" s="29">
        <v>6</v>
      </c>
      <c r="L30" s="29" t="s">
        <v>27</v>
      </c>
      <c r="M30" s="29" t="s">
        <v>27</v>
      </c>
      <c r="N30" s="29" t="s">
        <v>27</v>
      </c>
      <c r="O30" s="30" t="s">
        <v>28</v>
      </c>
    </row>
    <row r="31" spans="1:16" x14ac:dyDescent="0.3">
      <c r="A31" s="25">
        <v>19</v>
      </c>
      <c r="B31" s="26">
        <v>182</v>
      </c>
      <c r="C31" s="27" t="s">
        <v>70</v>
      </c>
      <c r="D31" s="27" t="s">
        <v>71</v>
      </c>
      <c r="E31" s="25">
        <v>1961</v>
      </c>
      <c r="F31" s="25" t="s">
        <v>49</v>
      </c>
      <c r="G31" s="27" t="s">
        <v>26</v>
      </c>
      <c r="H31" s="28">
        <v>1.653935185185185E-2</v>
      </c>
      <c r="I31" s="29" t="s">
        <v>27</v>
      </c>
      <c r="J31" s="29" t="s">
        <v>27</v>
      </c>
      <c r="K31" s="29" t="s">
        <v>27</v>
      </c>
      <c r="L31" s="29" t="s">
        <v>27</v>
      </c>
      <c r="M31" s="29">
        <v>4</v>
      </c>
      <c r="N31" s="29" t="s">
        <v>27</v>
      </c>
      <c r="O31" s="30" t="s">
        <v>28</v>
      </c>
    </row>
    <row r="32" spans="1:16" x14ac:dyDescent="0.3">
      <c r="A32" s="25">
        <v>20</v>
      </c>
      <c r="B32" s="26">
        <v>22</v>
      </c>
      <c r="C32" s="27" t="s">
        <v>72</v>
      </c>
      <c r="D32" s="27" t="s">
        <v>73</v>
      </c>
      <c r="E32" s="25">
        <v>1964</v>
      </c>
      <c r="F32" s="25" t="s">
        <v>49</v>
      </c>
      <c r="G32" s="27" t="s">
        <v>74</v>
      </c>
      <c r="H32" s="28">
        <v>1.6620370370370369E-2</v>
      </c>
      <c r="I32" s="29" t="s">
        <v>27</v>
      </c>
      <c r="J32" s="29" t="s">
        <v>27</v>
      </c>
      <c r="K32" s="29" t="s">
        <v>27</v>
      </c>
      <c r="L32" s="29" t="s">
        <v>27</v>
      </c>
      <c r="M32" s="29">
        <v>5</v>
      </c>
      <c r="N32" s="29" t="s">
        <v>27</v>
      </c>
      <c r="O32" s="30" t="s">
        <v>28</v>
      </c>
    </row>
    <row r="33" spans="1:15" x14ac:dyDescent="0.3">
      <c r="A33" s="25">
        <v>21</v>
      </c>
      <c r="B33" s="26">
        <v>167</v>
      </c>
      <c r="C33" s="27" t="s">
        <v>75</v>
      </c>
      <c r="D33" s="27" t="s">
        <v>24</v>
      </c>
      <c r="E33" s="25">
        <v>1983</v>
      </c>
      <c r="F33" s="25" t="s">
        <v>25</v>
      </c>
      <c r="G33" s="27" t="s">
        <v>26</v>
      </c>
      <c r="H33" s="28">
        <v>1.6643518518518519E-2</v>
      </c>
      <c r="I33" s="29" t="s">
        <v>27</v>
      </c>
      <c r="J33" s="29" t="s">
        <v>27</v>
      </c>
      <c r="K33" s="29">
        <v>7</v>
      </c>
      <c r="L33" s="29" t="s">
        <v>27</v>
      </c>
      <c r="M33" s="29" t="s">
        <v>27</v>
      </c>
      <c r="N33" s="29" t="s">
        <v>27</v>
      </c>
      <c r="O33" s="30" t="s">
        <v>28</v>
      </c>
    </row>
    <row r="34" spans="1:15" x14ac:dyDescent="0.3">
      <c r="A34" s="25">
        <v>22</v>
      </c>
      <c r="B34" s="26">
        <v>15</v>
      </c>
      <c r="C34" s="27" t="s">
        <v>76</v>
      </c>
      <c r="D34" s="27" t="s">
        <v>77</v>
      </c>
      <c r="E34" s="25">
        <v>1980</v>
      </c>
      <c r="F34" s="25" t="s">
        <v>25</v>
      </c>
      <c r="G34" s="27" t="s">
        <v>78</v>
      </c>
      <c r="H34" s="28">
        <v>1.6782407407407409E-2</v>
      </c>
      <c r="I34" s="29" t="s">
        <v>27</v>
      </c>
      <c r="J34" s="29" t="s">
        <v>27</v>
      </c>
      <c r="K34" s="29">
        <v>8</v>
      </c>
      <c r="L34" s="29" t="s">
        <v>27</v>
      </c>
      <c r="M34" s="29" t="s">
        <v>27</v>
      </c>
      <c r="N34" s="29" t="s">
        <v>27</v>
      </c>
      <c r="O34" s="30" t="s">
        <v>28</v>
      </c>
    </row>
    <row r="35" spans="1:15" x14ac:dyDescent="0.3">
      <c r="A35" s="25">
        <v>23</v>
      </c>
      <c r="B35" s="26">
        <v>185</v>
      </c>
      <c r="C35" s="27" t="s">
        <v>79</v>
      </c>
      <c r="D35" s="27" t="s">
        <v>80</v>
      </c>
      <c r="E35" s="25">
        <v>1991</v>
      </c>
      <c r="F35" s="25" t="s">
        <v>35</v>
      </c>
      <c r="G35" s="27" t="s">
        <v>26</v>
      </c>
      <c r="H35" s="28">
        <v>1.7453703703703704E-2</v>
      </c>
      <c r="I35" s="29" t="s">
        <v>27</v>
      </c>
      <c r="J35" s="29">
        <v>4</v>
      </c>
      <c r="K35" s="29" t="s">
        <v>27</v>
      </c>
      <c r="L35" s="29" t="s">
        <v>27</v>
      </c>
      <c r="M35" s="29" t="s">
        <v>27</v>
      </c>
      <c r="N35" s="29" t="s">
        <v>27</v>
      </c>
      <c r="O35" s="30" t="s">
        <v>28</v>
      </c>
    </row>
    <row r="36" spans="1:15" x14ac:dyDescent="0.3">
      <c r="A36" s="25">
        <v>24</v>
      </c>
      <c r="B36" s="26">
        <v>171</v>
      </c>
      <c r="C36" s="27" t="s">
        <v>81</v>
      </c>
      <c r="D36" s="27" t="s">
        <v>82</v>
      </c>
      <c r="E36" s="25">
        <v>1962</v>
      </c>
      <c r="F36" s="25" t="s">
        <v>49</v>
      </c>
      <c r="G36" s="27" t="s">
        <v>26</v>
      </c>
      <c r="H36" s="28">
        <v>1.7523148148148149E-2</v>
      </c>
      <c r="I36" s="29" t="s">
        <v>27</v>
      </c>
      <c r="J36" s="29" t="s">
        <v>27</v>
      </c>
      <c r="K36" s="29" t="s">
        <v>27</v>
      </c>
      <c r="L36" s="29" t="s">
        <v>27</v>
      </c>
      <c r="M36" s="29">
        <v>6</v>
      </c>
      <c r="N36" s="29" t="s">
        <v>27</v>
      </c>
      <c r="O36" s="30" t="s">
        <v>28</v>
      </c>
    </row>
    <row r="37" spans="1:15" x14ac:dyDescent="0.3">
      <c r="A37" s="25">
        <v>25</v>
      </c>
      <c r="B37" s="26">
        <v>21</v>
      </c>
      <c r="C37" s="27" t="s">
        <v>83</v>
      </c>
      <c r="D37" s="27" t="s">
        <v>84</v>
      </c>
      <c r="E37" s="25">
        <v>1968</v>
      </c>
      <c r="F37" s="25" t="s">
        <v>39</v>
      </c>
      <c r="G37" s="27" t="s">
        <v>85</v>
      </c>
      <c r="H37" s="28">
        <v>1.7604166666666667E-2</v>
      </c>
      <c r="I37" s="29" t="s">
        <v>27</v>
      </c>
      <c r="J37" s="29" t="s">
        <v>27</v>
      </c>
      <c r="K37" s="29" t="s">
        <v>27</v>
      </c>
      <c r="L37" s="29">
        <v>6</v>
      </c>
      <c r="M37" s="29" t="s">
        <v>27</v>
      </c>
      <c r="N37" s="29" t="s">
        <v>27</v>
      </c>
      <c r="O37" s="30" t="s">
        <v>28</v>
      </c>
    </row>
    <row r="38" spans="1:15" x14ac:dyDescent="0.3">
      <c r="A38" s="25">
        <v>26</v>
      </c>
      <c r="B38" s="26">
        <v>6</v>
      </c>
      <c r="C38" s="27" t="s">
        <v>86</v>
      </c>
      <c r="D38" s="27" t="s">
        <v>84</v>
      </c>
      <c r="E38" s="25">
        <v>1976</v>
      </c>
      <c r="F38" s="25" t="s">
        <v>25</v>
      </c>
      <c r="G38" s="27" t="s">
        <v>51</v>
      </c>
      <c r="H38" s="28">
        <v>1.7777777777777778E-2</v>
      </c>
      <c r="I38" s="29" t="s">
        <v>27</v>
      </c>
      <c r="J38" s="29" t="s">
        <v>27</v>
      </c>
      <c r="K38" s="29">
        <v>9</v>
      </c>
      <c r="L38" s="29" t="s">
        <v>27</v>
      </c>
      <c r="M38" s="29" t="s">
        <v>27</v>
      </c>
      <c r="N38" s="29" t="s">
        <v>27</v>
      </c>
      <c r="O38" s="30" t="s">
        <v>28</v>
      </c>
    </row>
    <row r="39" spans="1:15" x14ac:dyDescent="0.3">
      <c r="A39" s="25">
        <v>27</v>
      </c>
      <c r="B39" s="26">
        <v>115</v>
      </c>
      <c r="C39" s="27" t="s">
        <v>87</v>
      </c>
      <c r="D39" s="27" t="s">
        <v>88</v>
      </c>
      <c r="E39" s="25">
        <v>1957</v>
      </c>
      <c r="F39" s="25" t="s">
        <v>49</v>
      </c>
      <c r="G39" s="27" t="s">
        <v>26</v>
      </c>
      <c r="H39" s="28">
        <v>1.7824074074074076E-2</v>
      </c>
      <c r="I39" s="29" t="s">
        <v>27</v>
      </c>
      <c r="J39" s="29" t="s">
        <v>27</v>
      </c>
      <c r="K39" s="29" t="s">
        <v>27</v>
      </c>
      <c r="L39" s="29" t="s">
        <v>27</v>
      </c>
      <c r="M39" s="29">
        <v>7</v>
      </c>
      <c r="N39" s="29" t="s">
        <v>27</v>
      </c>
      <c r="O39" s="30" t="s">
        <v>28</v>
      </c>
    </row>
    <row r="40" spans="1:15" x14ac:dyDescent="0.3">
      <c r="A40" s="25">
        <v>28</v>
      </c>
      <c r="B40" s="26">
        <v>1</v>
      </c>
      <c r="C40" s="27" t="s">
        <v>89</v>
      </c>
      <c r="D40" s="27" t="s">
        <v>90</v>
      </c>
      <c r="E40" s="25">
        <v>1950</v>
      </c>
      <c r="F40" s="25" t="s">
        <v>91</v>
      </c>
      <c r="G40" s="27" t="s">
        <v>92</v>
      </c>
      <c r="H40" s="28">
        <v>1.7893518518518517E-2</v>
      </c>
      <c r="I40" s="29" t="s">
        <v>27</v>
      </c>
      <c r="J40" s="29" t="s">
        <v>27</v>
      </c>
      <c r="K40" s="29" t="s">
        <v>27</v>
      </c>
      <c r="L40" s="29" t="s">
        <v>27</v>
      </c>
      <c r="M40" s="29" t="s">
        <v>27</v>
      </c>
      <c r="N40" s="29">
        <v>1</v>
      </c>
      <c r="O40" s="30" t="s">
        <v>28</v>
      </c>
    </row>
    <row r="41" spans="1:15" x14ac:dyDescent="0.3">
      <c r="A41" s="25">
        <v>29</v>
      </c>
      <c r="B41" s="26">
        <v>172</v>
      </c>
      <c r="C41" s="27" t="s">
        <v>93</v>
      </c>
      <c r="D41" s="27" t="s">
        <v>94</v>
      </c>
      <c r="E41" s="25">
        <v>1959</v>
      </c>
      <c r="F41" s="25" t="s">
        <v>49</v>
      </c>
      <c r="G41" s="27" t="s">
        <v>26</v>
      </c>
      <c r="H41" s="28">
        <v>1.8136574074074076E-2</v>
      </c>
      <c r="I41" s="29" t="s">
        <v>27</v>
      </c>
      <c r="J41" s="29" t="s">
        <v>27</v>
      </c>
      <c r="K41" s="29" t="s">
        <v>27</v>
      </c>
      <c r="L41" s="29" t="s">
        <v>27</v>
      </c>
      <c r="M41" s="29">
        <v>8</v>
      </c>
      <c r="N41" s="29" t="s">
        <v>27</v>
      </c>
      <c r="O41" s="30" t="s">
        <v>28</v>
      </c>
    </row>
    <row r="42" spans="1:15" x14ac:dyDescent="0.3">
      <c r="A42" s="25">
        <v>30</v>
      </c>
      <c r="B42" s="26">
        <v>112</v>
      </c>
      <c r="C42" s="27" t="s">
        <v>95</v>
      </c>
      <c r="D42" s="27" t="s">
        <v>88</v>
      </c>
      <c r="E42" s="25">
        <v>1955</v>
      </c>
      <c r="F42" s="25" t="s">
        <v>91</v>
      </c>
      <c r="G42" s="27" t="s">
        <v>26</v>
      </c>
      <c r="H42" s="28">
        <v>1.8344907407407407E-2</v>
      </c>
      <c r="I42" s="29" t="s">
        <v>27</v>
      </c>
      <c r="J42" s="29" t="s">
        <v>27</v>
      </c>
      <c r="K42" s="29" t="s">
        <v>27</v>
      </c>
      <c r="L42" s="29" t="s">
        <v>27</v>
      </c>
      <c r="M42" s="29" t="s">
        <v>27</v>
      </c>
      <c r="N42" s="29">
        <v>2</v>
      </c>
      <c r="O42" s="30" t="s">
        <v>28</v>
      </c>
    </row>
    <row r="43" spans="1:15" x14ac:dyDescent="0.3">
      <c r="A43" s="25">
        <v>31</v>
      </c>
      <c r="B43" s="26">
        <v>176</v>
      </c>
      <c r="C43" s="27" t="s">
        <v>96</v>
      </c>
      <c r="D43" s="27" t="s">
        <v>97</v>
      </c>
      <c r="E43" s="25">
        <v>1964</v>
      </c>
      <c r="F43" s="25" t="s">
        <v>49</v>
      </c>
      <c r="G43" s="27" t="s">
        <v>26</v>
      </c>
      <c r="H43" s="28">
        <v>1.8541666666666668E-2</v>
      </c>
      <c r="I43" s="29" t="s">
        <v>27</v>
      </c>
      <c r="J43" s="29" t="s">
        <v>27</v>
      </c>
      <c r="K43" s="29" t="s">
        <v>27</v>
      </c>
      <c r="L43" s="29" t="s">
        <v>27</v>
      </c>
      <c r="M43" s="29">
        <v>9</v>
      </c>
      <c r="N43" s="29" t="s">
        <v>27</v>
      </c>
      <c r="O43" s="30" t="s">
        <v>28</v>
      </c>
    </row>
    <row r="44" spans="1:15" x14ac:dyDescent="0.3">
      <c r="A44" s="25">
        <v>32</v>
      </c>
      <c r="B44" s="26">
        <v>150</v>
      </c>
      <c r="C44" s="27" t="s">
        <v>98</v>
      </c>
      <c r="D44" s="27" t="s">
        <v>99</v>
      </c>
      <c r="E44" s="25">
        <v>1956</v>
      </c>
      <c r="F44" s="25" t="s">
        <v>49</v>
      </c>
      <c r="G44" s="27" t="s">
        <v>26</v>
      </c>
      <c r="H44" s="28">
        <v>1.8831018518518518E-2</v>
      </c>
      <c r="I44" s="29" t="s">
        <v>27</v>
      </c>
      <c r="J44" s="29" t="s">
        <v>27</v>
      </c>
      <c r="K44" s="29" t="s">
        <v>27</v>
      </c>
      <c r="L44" s="29" t="s">
        <v>27</v>
      </c>
      <c r="M44" s="29">
        <v>10</v>
      </c>
      <c r="N44" s="29" t="s">
        <v>27</v>
      </c>
      <c r="O44" s="30" t="s">
        <v>28</v>
      </c>
    </row>
    <row r="45" spans="1:15" x14ac:dyDescent="0.3">
      <c r="A45" s="25">
        <v>33</v>
      </c>
      <c r="B45" s="26">
        <v>131</v>
      </c>
      <c r="C45" s="27" t="s">
        <v>56</v>
      </c>
      <c r="D45" s="27" t="s">
        <v>73</v>
      </c>
      <c r="E45" s="25">
        <v>1953</v>
      </c>
      <c r="F45" s="25" t="s">
        <v>91</v>
      </c>
      <c r="G45" s="27" t="s">
        <v>26</v>
      </c>
      <c r="H45" s="28">
        <v>1.9340277777777779E-2</v>
      </c>
      <c r="I45" s="29" t="s">
        <v>27</v>
      </c>
      <c r="J45" s="29" t="s">
        <v>27</v>
      </c>
      <c r="K45" s="29" t="s">
        <v>27</v>
      </c>
      <c r="L45" s="29" t="s">
        <v>27</v>
      </c>
      <c r="M45" s="29" t="s">
        <v>27</v>
      </c>
      <c r="N45" s="29">
        <v>3</v>
      </c>
      <c r="O45" s="30" t="s">
        <v>28</v>
      </c>
    </row>
    <row r="46" spans="1:15" x14ac:dyDescent="0.3">
      <c r="A46" s="25">
        <v>34</v>
      </c>
      <c r="B46" s="26">
        <v>149</v>
      </c>
      <c r="C46" s="27" t="s">
        <v>100</v>
      </c>
      <c r="D46" s="27" t="s">
        <v>30</v>
      </c>
      <c r="E46" s="25">
        <v>1957</v>
      </c>
      <c r="F46" s="25" t="s">
        <v>49</v>
      </c>
      <c r="G46" s="27" t="s">
        <v>26</v>
      </c>
      <c r="H46" s="28">
        <v>1.9537037037037037E-2</v>
      </c>
      <c r="I46" s="29" t="s">
        <v>27</v>
      </c>
      <c r="J46" s="29" t="s">
        <v>27</v>
      </c>
      <c r="K46" s="29" t="s">
        <v>27</v>
      </c>
      <c r="L46" s="29" t="s">
        <v>27</v>
      </c>
      <c r="M46" s="29">
        <v>11</v>
      </c>
      <c r="N46" s="29" t="s">
        <v>27</v>
      </c>
      <c r="O46" s="30" t="s">
        <v>28</v>
      </c>
    </row>
    <row r="47" spans="1:15" x14ac:dyDescent="0.3">
      <c r="A47" s="25">
        <v>35</v>
      </c>
      <c r="B47" s="26">
        <v>132</v>
      </c>
      <c r="C47" s="27" t="s">
        <v>101</v>
      </c>
      <c r="D47" s="27" t="s">
        <v>102</v>
      </c>
      <c r="E47" s="25">
        <v>1947</v>
      </c>
      <c r="F47" s="25" t="s">
        <v>91</v>
      </c>
      <c r="G47" s="27" t="s">
        <v>26</v>
      </c>
      <c r="H47" s="28">
        <v>2.0347222222222221E-2</v>
      </c>
      <c r="I47" s="29" t="s">
        <v>27</v>
      </c>
      <c r="J47" s="29" t="s">
        <v>27</v>
      </c>
      <c r="K47" s="29" t="s">
        <v>27</v>
      </c>
      <c r="L47" s="29" t="s">
        <v>27</v>
      </c>
      <c r="M47" s="29" t="s">
        <v>27</v>
      </c>
      <c r="N47" s="29">
        <v>4</v>
      </c>
      <c r="O47" s="30" t="s">
        <v>28</v>
      </c>
    </row>
    <row r="48" spans="1:15" x14ac:dyDescent="0.3">
      <c r="A48" s="25">
        <v>36</v>
      </c>
      <c r="B48" s="26">
        <v>5</v>
      </c>
      <c r="C48" s="27" t="s">
        <v>103</v>
      </c>
      <c r="D48" s="27" t="s">
        <v>104</v>
      </c>
      <c r="E48" s="25">
        <v>1959</v>
      </c>
      <c r="F48" s="25" t="s">
        <v>49</v>
      </c>
      <c r="G48" s="27" t="s">
        <v>78</v>
      </c>
      <c r="H48" s="28">
        <v>2.1087962962962965E-2</v>
      </c>
      <c r="I48" s="29" t="s">
        <v>27</v>
      </c>
      <c r="J48" s="29" t="s">
        <v>27</v>
      </c>
      <c r="K48" s="29" t="s">
        <v>27</v>
      </c>
      <c r="L48" s="29" t="s">
        <v>27</v>
      </c>
      <c r="M48" s="29">
        <v>12</v>
      </c>
      <c r="N48" s="29" t="s">
        <v>27</v>
      </c>
      <c r="O48" s="30" t="s">
        <v>28</v>
      </c>
    </row>
    <row r="49" spans="1:15" x14ac:dyDescent="0.3">
      <c r="A49" s="25">
        <v>37</v>
      </c>
      <c r="B49" s="26">
        <v>140</v>
      </c>
      <c r="C49" s="27" t="s">
        <v>105</v>
      </c>
      <c r="D49" s="27" t="s">
        <v>32</v>
      </c>
      <c r="E49" s="25">
        <v>1957</v>
      </c>
      <c r="F49" s="25" t="s">
        <v>49</v>
      </c>
      <c r="G49" s="27" t="s">
        <v>26</v>
      </c>
      <c r="H49" s="28">
        <v>2.1851851851851851E-2</v>
      </c>
      <c r="I49" s="29" t="s">
        <v>27</v>
      </c>
      <c r="J49" s="29" t="s">
        <v>27</v>
      </c>
      <c r="K49" s="29" t="s">
        <v>27</v>
      </c>
      <c r="L49" s="29" t="s">
        <v>27</v>
      </c>
      <c r="M49" s="29">
        <v>13</v>
      </c>
      <c r="N49" s="29" t="s">
        <v>27</v>
      </c>
      <c r="O49" s="30" t="s">
        <v>28</v>
      </c>
    </row>
    <row r="50" spans="1:15" x14ac:dyDescent="0.3">
      <c r="A50" s="25">
        <v>38</v>
      </c>
      <c r="B50" s="26">
        <v>136</v>
      </c>
      <c r="C50" s="27" t="s">
        <v>106</v>
      </c>
      <c r="D50" s="27" t="s">
        <v>71</v>
      </c>
      <c r="E50" s="25">
        <v>1950</v>
      </c>
      <c r="F50" s="25" t="s">
        <v>91</v>
      </c>
      <c r="G50" s="27" t="s">
        <v>26</v>
      </c>
      <c r="H50" s="28">
        <v>2.2372685185185186E-2</v>
      </c>
      <c r="I50" s="29" t="s">
        <v>27</v>
      </c>
      <c r="J50" s="29" t="s">
        <v>27</v>
      </c>
      <c r="K50" s="29" t="s">
        <v>27</v>
      </c>
      <c r="L50" s="29" t="s">
        <v>27</v>
      </c>
      <c r="M50" s="29" t="s">
        <v>27</v>
      </c>
      <c r="N50" s="29">
        <v>5</v>
      </c>
      <c r="O50" s="30" t="s">
        <v>28</v>
      </c>
    </row>
    <row r="51" spans="1:15" x14ac:dyDescent="0.3">
      <c r="A51" s="25">
        <v>39</v>
      </c>
      <c r="B51" s="26">
        <v>133</v>
      </c>
      <c r="C51" s="27" t="s">
        <v>107</v>
      </c>
      <c r="D51" s="27" t="s">
        <v>71</v>
      </c>
      <c r="E51" s="25">
        <v>1950</v>
      </c>
      <c r="F51" s="25" t="s">
        <v>91</v>
      </c>
      <c r="G51" s="27" t="s">
        <v>26</v>
      </c>
      <c r="H51" s="28">
        <v>2.3587962962962963E-2</v>
      </c>
      <c r="I51" s="29" t="s">
        <v>27</v>
      </c>
      <c r="J51" s="29" t="s">
        <v>27</v>
      </c>
      <c r="K51" s="29" t="s">
        <v>27</v>
      </c>
      <c r="L51" s="29" t="s">
        <v>27</v>
      </c>
      <c r="M51" s="29" t="s">
        <v>27</v>
      </c>
      <c r="N51" s="29">
        <v>6</v>
      </c>
      <c r="O51" s="30" t="s">
        <v>28</v>
      </c>
    </row>
    <row r="52" spans="1:15" x14ac:dyDescent="0.3">
      <c r="A52" s="25">
        <v>40</v>
      </c>
      <c r="B52" s="26">
        <v>143</v>
      </c>
      <c r="C52" s="27" t="s">
        <v>108</v>
      </c>
      <c r="D52" s="27" t="s">
        <v>90</v>
      </c>
      <c r="E52" s="25">
        <v>1951</v>
      </c>
      <c r="F52" s="25" t="s">
        <v>91</v>
      </c>
      <c r="G52" s="27" t="s">
        <v>26</v>
      </c>
      <c r="H52" s="28">
        <v>2.3587962962962963E-2</v>
      </c>
      <c r="I52" s="29" t="s">
        <v>27</v>
      </c>
      <c r="J52" s="29" t="s">
        <v>27</v>
      </c>
      <c r="K52" s="29" t="s">
        <v>27</v>
      </c>
      <c r="L52" s="29" t="s">
        <v>27</v>
      </c>
      <c r="M52" s="29" t="s">
        <v>27</v>
      </c>
      <c r="N52" s="29">
        <v>7</v>
      </c>
      <c r="O52" s="30" t="s">
        <v>28</v>
      </c>
    </row>
    <row r="53" spans="1:15" x14ac:dyDescent="0.3">
      <c r="A53" s="25">
        <v>41</v>
      </c>
      <c r="B53" s="26">
        <v>147</v>
      </c>
      <c r="C53" s="27" t="s">
        <v>109</v>
      </c>
      <c r="D53" s="27" t="s">
        <v>48</v>
      </c>
      <c r="E53" s="25">
        <v>1958</v>
      </c>
      <c r="F53" s="25" t="s">
        <v>49</v>
      </c>
      <c r="G53" s="27" t="s">
        <v>26</v>
      </c>
      <c r="H53" s="28">
        <v>2.4097222222222221E-2</v>
      </c>
      <c r="I53" s="29" t="s">
        <v>27</v>
      </c>
      <c r="J53" s="29" t="s">
        <v>27</v>
      </c>
      <c r="K53" s="29" t="s">
        <v>27</v>
      </c>
      <c r="L53" s="29" t="s">
        <v>27</v>
      </c>
      <c r="M53" s="29">
        <v>14</v>
      </c>
      <c r="N53" s="29" t="s">
        <v>27</v>
      </c>
      <c r="O53" s="30" t="s">
        <v>28</v>
      </c>
    </row>
    <row r="54" spans="1:15" x14ac:dyDescent="0.3">
      <c r="A54" s="25">
        <v>42</v>
      </c>
      <c r="B54" s="26">
        <v>122</v>
      </c>
      <c r="C54" s="27" t="s">
        <v>110</v>
      </c>
      <c r="D54" s="27" t="s">
        <v>62</v>
      </c>
      <c r="E54" s="25">
        <v>1940</v>
      </c>
      <c r="F54" s="25" t="s">
        <v>91</v>
      </c>
      <c r="G54" s="27" t="s">
        <v>26</v>
      </c>
      <c r="H54" s="28">
        <v>2.4212962962962964E-2</v>
      </c>
      <c r="I54" s="29" t="s">
        <v>27</v>
      </c>
      <c r="J54" s="29" t="s">
        <v>27</v>
      </c>
      <c r="K54" s="29" t="s">
        <v>27</v>
      </c>
      <c r="L54" s="29" t="s">
        <v>27</v>
      </c>
      <c r="M54" s="29" t="s">
        <v>27</v>
      </c>
      <c r="N54" s="29">
        <v>8</v>
      </c>
      <c r="O54" s="30" t="s">
        <v>28</v>
      </c>
    </row>
    <row r="55" spans="1:15" x14ac:dyDescent="0.3">
      <c r="A55" s="25">
        <v>43</v>
      </c>
      <c r="B55" s="26">
        <v>110</v>
      </c>
      <c r="C55" s="27" t="s">
        <v>111</v>
      </c>
      <c r="D55" s="27" t="s">
        <v>104</v>
      </c>
      <c r="E55" s="25">
        <v>1957</v>
      </c>
      <c r="F55" s="25" t="s">
        <v>49</v>
      </c>
      <c r="G55" s="27" t="s">
        <v>26</v>
      </c>
      <c r="H55" s="28">
        <v>2.5243055555555557E-2</v>
      </c>
      <c r="I55" s="29" t="s">
        <v>27</v>
      </c>
      <c r="J55" s="29" t="s">
        <v>27</v>
      </c>
      <c r="K55" s="29" t="s">
        <v>27</v>
      </c>
      <c r="L55" s="29" t="s">
        <v>27</v>
      </c>
      <c r="M55" s="29">
        <v>15</v>
      </c>
      <c r="N55" s="29" t="s">
        <v>27</v>
      </c>
      <c r="O55" s="30" t="s">
        <v>28</v>
      </c>
    </row>
    <row r="56" spans="1:15" x14ac:dyDescent="0.3">
      <c r="A56" s="25">
        <v>44</v>
      </c>
      <c r="B56" s="26">
        <v>114</v>
      </c>
      <c r="C56" s="27" t="s">
        <v>112</v>
      </c>
      <c r="D56" s="27" t="s">
        <v>113</v>
      </c>
      <c r="E56" s="25">
        <v>1958</v>
      </c>
      <c r="F56" s="25" t="s">
        <v>49</v>
      </c>
      <c r="G56" s="27" t="s">
        <v>26</v>
      </c>
      <c r="H56" s="28">
        <v>2.7905092592592592E-2</v>
      </c>
      <c r="I56" s="29" t="s">
        <v>27</v>
      </c>
      <c r="J56" s="29" t="s">
        <v>27</v>
      </c>
      <c r="K56" s="29" t="s">
        <v>27</v>
      </c>
      <c r="L56" s="29" t="s">
        <v>27</v>
      </c>
      <c r="M56" s="29">
        <v>16</v>
      </c>
      <c r="N56" s="29" t="s">
        <v>27</v>
      </c>
      <c r="O56" s="30" t="s">
        <v>28</v>
      </c>
    </row>
    <row r="57" spans="1:15" x14ac:dyDescent="0.3">
      <c r="A57" s="25">
        <v>45</v>
      </c>
      <c r="B57" s="26">
        <v>190</v>
      </c>
      <c r="C57" s="27" t="s">
        <v>114</v>
      </c>
      <c r="D57" s="27" t="s">
        <v>32</v>
      </c>
      <c r="E57" s="25">
        <v>1945</v>
      </c>
      <c r="F57" s="25" t="s">
        <v>91</v>
      </c>
      <c r="G57" s="27" t="s">
        <v>26</v>
      </c>
      <c r="H57" s="28">
        <v>2.9733796296296296E-2</v>
      </c>
      <c r="I57" s="29" t="s">
        <v>27</v>
      </c>
      <c r="J57" s="29" t="s">
        <v>27</v>
      </c>
      <c r="K57" s="29" t="s">
        <v>27</v>
      </c>
      <c r="L57" s="29" t="s">
        <v>27</v>
      </c>
      <c r="M57" s="29" t="s">
        <v>27</v>
      </c>
      <c r="N57" s="29">
        <v>9</v>
      </c>
      <c r="O57" s="30" t="s">
        <v>28</v>
      </c>
    </row>
    <row r="58" spans="1:15" x14ac:dyDescent="0.3">
      <c r="A58" s="25">
        <v>46</v>
      </c>
      <c r="B58" s="26">
        <v>129</v>
      </c>
      <c r="C58" s="27" t="s">
        <v>115</v>
      </c>
      <c r="D58" s="27" t="s">
        <v>55</v>
      </c>
      <c r="E58" s="25">
        <v>1961</v>
      </c>
      <c r="F58" s="25" t="s">
        <v>49</v>
      </c>
      <c r="G58" s="27" t="s">
        <v>26</v>
      </c>
      <c r="H58" s="28">
        <v>3.5000000000000003E-2</v>
      </c>
      <c r="I58" s="29" t="s">
        <v>27</v>
      </c>
      <c r="J58" s="29" t="s">
        <v>27</v>
      </c>
      <c r="K58" s="29" t="s">
        <v>27</v>
      </c>
      <c r="L58" s="29" t="s">
        <v>27</v>
      </c>
      <c r="M58" s="29">
        <v>17</v>
      </c>
      <c r="N58" s="29" t="s">
        <v>27</v>
      </c>
      <c r="O58" s="30" t="s">
        <v>28</v>
      </c>
    </row>
    <row r="59" spans="1:15" x14ac:dyDescent="0.3">
      <c r="A59" s="25">
        <v>47</v>
      </c>
      <c r="B59" s="26">
        <v>169</v>
      </c>
      <c r="C59" s="27" t="s">
        <v>116</v>
      </c>
      <c r="D59" s="27" t="s">
        <v>117</v>
      </c>
      <c r="E59" s="25">
        <v>1951</v>
      </c>
      <c r="F59" s="25" t="s">
        <v>91</v>
      </c>
      <c r="G59" s="27" t="s">
        <v>26</v>
      </c>
      <c r="H59" s="28">
        <v>4.5543981481481484E-2</v>
      </c>
      <c r="I59" s="29" t="s">
        <v>27</v>
      </c>
      <c r="J59" s="29" t="s">
        <v>27</v>
      </c>
      <c r="K59" s="29" t="s">
        <v>27</v>
      </c>
      <c r="L59" s="29" t="s">
        <v>27</v>
      </c>
      <c r="M59" s="29" t="s">
        <v>27</v>
      </c>
      <c r="N59" s="29">
        <v>10</v>
      </c>
      <c r="O59" s="30" t="s">
        <v>28</v>
      </c>
    </row>
    <row r="60" spans="1:15" x14ac:dyDescent="0.3">
      <c r="A60" s="25"/>
      <c r="B60" s="26"/>
      <c r="C60" s="27"/>
      <c r="D60" s="27"/>
      <c r="E60" s="25" t="s">
        <v>27</v>
      </c>
      <c r="F60" s="25" t="s">
        <v>27</v>
      </c>
      <c r="G60" s="27" t="s">
        <v>27</v>
      </c>
      <c r="H60" s="28"/>
      <c r="I60" s="29" t="s">
        <v>27</v>
      </c>
      <c r="J60" s="29" t="s">
        <v>27</v>
      </c>
      <c r="K60" s="29" t="s">
        <v>27</v>
      </c>
      <c r="L60" s="29" t="s">
        <v>27</v>
      </c>
      <c r="M60" s="29" t="s">
        <v>27</v>
      </c>
      <c r="N60" s="29" t="s">
        <v>27</v>
      </c>
      <c r="O60" s="30"/>
    </row>
    <row r="61" spans="1:15" x14ac:dyDescent="0.3">
      <c r="A61" s="25"/>
      <c r="B61" s="26"/>
      <c r="C61" s="27" t="s">
        <v>27</v>
      </c>
      <c r="D61" s="27" t="s">
        <v>27</v>
      </c>
      <c r="E61" s="25" t="s">
        <v>27</v>
      </c>
      <c r="F61" s="25" t="s">
        <v>27</v>
      </c>
      <c r="G61" s="27" t="s">
        <v>27</v>
      </c>
      <c r="H61" s="28"/>
      <c r="I61" s="29" t="s">
        <v>27</v>
      </c>
      <c r="J61" s="29" t="s">
        <v>27</v>
      </c>
      <c r="K61" s="29" t="s">
        <v>27</v>
      </c>
      <c r="L61" s="29" t="s">
        <v>27</v>
      </c>
      <c r="M61" s="29" t="s">
        <v>27</v>
      </c>
      <c r="N61" s="29" t="s">
        <v>27</v>
      </c>
      <c r="O61" s="30"/>
    </row>
    <row r="62" spans="1:15" ht="13.8" hidden="1" customHeight="1" x14ac:dyDescent="0.3">
      <c r="A62" s="25"/>
      <c r="B62" s="26"/>
      <c r="C62" s="27" t="str">
        <f>IFERROR(VLOOKUP($B62,'[1]STARTOVKA SABZO '!$A:$D,2,FALSE),"")</f>
        <v/>
      </c>
      <c r="D62" s="27" t="str">
        <f>IFERROR(VLOOKUP($B62,'[1]STARTOVKA SABZO '!$A:$D,3,FALSE),"")</f>
        <v/>
      </c>
      <c r="E62" s="25" t="str">
        <f>IFERROR(VLOOKUP($B62,'[1]STARTOVKA SABZO '!$A:$D,4,FALSE),"")</f>
        <v/>
      </c>
      <c r="F62" s="25" t="str">
        <f t="shared" ref="F62" si="0">IF(AND(ISNUMBER($E62),$E62&gt;1900),IF(YEAR($C$5)-$E62&lt;=$I$10,"do "&amp;$I$10,IF(YEAR($C$5)-$E62&lt;=$J$10,"do "&amp;$J$10,IF(YEAR($C$5)-$E62&lt;=$K$10,"do "&amp;$K$10,IF(YEAR($C$5)-$E62&lt;=$L$10,"do "&amp;$L$10,IF(YEAR($C$5)-$E62&lt;=$M$10,"do "&amp;$M$10,$N$10&amp;" +"))))),"")</f>
        <v/>
      </c>
      <c r="G62" s="27" t="e">
        <f>IF(COUNTIF('[1]STARTOVKA SABZO '!$A:$A,$B62)&gt;0,"SABZO","")</f>
        <v>#VALUE!</v>
      </c>
      <c r="H62" s="28"/>
      <c r="I62" s="29" t="str">
        <f>IF(ISNUMBER($E62), IF(AND($E62&gt;1900,YEAR($C$5)-$E62&lt;=$I$10),COUNT($I$11:$I61)+1,""),"")</f>
        <v/>
      </c>
      <c r="J62" s="29" t="str">
        <f>IF(ISNUMBER($E62), IF(AND($E62&gt;1900,YEAR($C$5)-$E62&gt;I$10,YEAR($C$5)-$E62&lt;=J$10),COUNT(J$11:J61)+1,""),"")</f>
        <v/>
      </c>
      <c r="K62" s="29" t="str">
        <f>IF(ISNUMBER($E62), IF(AND($E62&gt;1900,YEAR($C$5)-$E62&gt;J$10,YEAR($C$5)-$E62&lt;=K$10),COUNT(K$11:K61)+1,""),"")</f>
        <v/>
      </c>
      <c r="L62" s="29" t="str">
        <f>IF(ISNUMBER($E62), IF(AND($E62&gt;1900,YEAR($C$5)-$E62&gt;K$10,YEAR($C$5)-$E62&lt;=L$10),COUNT(L$11:L61)+1,""),"")</f>
        <v/>
      </c>
      <c r="M62" s="29" t="str">
        <f>IF(ISNUMBER($E62), IF(AND($E62&gt;1900,YEAR($C$5)-$E62&gt;L$10,YEAR($C$5)-$E62&lt;=M$10),COUNT(M$11:M61)+1,""),"")</f>
        <v/>
      </c>
      <c r="N62" s="29" t="str">
        <f>IF(ISNUMBER($E62), IF(AND($E62&gt;1900,YEAR($C$5)-$E62&gt;M$10),COUNT(N$11:N61)+1,""),"")</f>
        <v/>
      </c>
      <c r="O62" s="30"/>
    </row>
    <row r="63" spans="1:15" s="3" customFormat="1" ht="3" customHeight="1" x14ac:dyDescent="0.2">
      <c r="A63" s="2"/>
      <c r="B63" s="2"/>
      <c r="C63" s="2"/>
      <c r="D63" s="2"/>
      <c r="E63" s="2"/>
      <c r="F63" s="2"/>
      <c r="G63" s="2"/>
      <c r="H63" s="2"/>
      <c r="O63" s="4"/>
    </row>
    <row r="64" spans="1:15" s="16" customFormat="1" ht="18" x14ac:dyDescent="0.35">
      <c r="A64" s="32" t="s">
        <v>118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</row>
    <row r="65" spans="1:15" s="3" customFormat="1" ht="3" customHeight="1" x14ac:dyDescent="0.2">
      <c r="A65" s="2"/>
      <c r="B65" s="2"/>
      <c r="C65" s="2"/>
      <c r="D65" s="2"/>
      <c r="E65" s="2"/>
      <c r="F65" s="2"/>
      <c r="G65" s="2"/>
      <c r="H65" s="2"/>
      <c r="O65" s="4"/>
    </row>
    <row r="66" spans="1:15" ht="12.75" customHeight="1" x14ac:dyDescent="0.3">
      <c r="A66" s="17"/>
      <c r="B66" s="18" t="s">
        <v>6</v>
      </c>
      <c r="C66" s="17"/>
      <c r="D66" s="17"/>
      <c r="E66" s="19" t="s">
        <v>7</v>
      </c>
      <c r="F66" s="17"/>
      <c r="G66" s="17"/>
      <c r="H66" s="17"/>
      <c r="I66" s="20">
        <f t="shared" ref="I66:N66" si="1">I$10</f>
        <v>29</v>
      </c>
      <c r="J66" s="20">
        <f t="shared" si="1"/>
        <v>39</v>
      </c>
      <c r="K66" s="20">
        <f t="shared" si="1"/>
        <v>49</v>
      </c>
      <c r="L66" s="20">
        <f t="shared" si="1"/>
        <v>59</v>
      </c>
      <c r="M66" s="20">
        <f t="shared" si="1"/>
        <v>69</v>
      </c>
      <c r="N66" s="21">
        <f t="shared" si="1"/>
        <v>70</v>
      </c>
      <c r="O66" s="17"/>
    </row>
    <row r="67" spans="1:15" x14ac:dyDescent="0.3">
      <c r="A67" s="22" t="s">
        <v>8</v>
      </c>
      <c r="B67" s="23" t="s">
        <v>9</v>
      </c>
      <c r="C67" s="22" t="s">
        <v>10</v>
      </c>
      <c r="D67" s="22" t="s">
        <v>11</v>
      </c>
      <c r="E67" s="22" t="s">
        <v>12</v>
      </c>
      <c r="F67" s="22" t="s">
        <v>13</v>
      </c>
      <c r="G67" s="22" t="s">
        <v>14</v>
      </c>
      <c r="H67" s="22"/>
      <c r="I67" s="24" t="s">
        <v>16</v>
      </c>
      <c r="J67" s="24" t="s">
        <v>17</v>
      </c>
      <c r="K67" s="24" t="s">
        <v>18</v>
      </c>
      <c r="L67" s="24" t="s">
        <v>19</v>
      </c>
      <c r="M67" s="24" t="s">
        <v>20</v>
      </c>
      <c r="N67" s="24" t="s">
        <v>21</v>
      </c>
      <c r="O67" s="22" t="s">
        <v>22</v>
      </c>
    </row>
    <row r="68" spans="1:15" x14ac:dyDescent="0.3">
      <c r="A68" s="22"/>
      <c r="B68" s="23"/>
      <c r="C68" s="22"/>
      <c r="D68" s="22"/>
      <c r="E68" s="22"/>
      <c r="F68" s="22"/>
      <c r="G68" s="22"/>
      <c r="H68" s="22"/>
      <c r="I68" s="24"/>
      <c r="J68" s="24"/>
      <c r="K68" s="24"/>
      <c r="L68" s="24"/>
      <c r="M68" s="24"/>
      <c r="N68" s="24"/>
      <c r="O68" s="22"/>
    </row>
    <row r="69" spans="1:15" x14ac:dyDescent="0.3">
      <c r="A69" s="25">
        <v>1</v>
      </c>
      <c r="B69" s="26">
        <v>228</v>
      </c>
      <c r="C69" s="27" t="s">
        <v>119</v>
      </c>
      <c r="D69" s="27" t="s">
        <v>120</v>
      </c>
      <c r="E69" s="25">
        <v>1971</v>
      </c>
      <c r="F69" s="25" t="s">
        <v>39</v>
      </c>
      <c r="G69" s="27" t="s">
        <v>26</v>
      </c>
      <c r="H69" s="28">
        <v>7.9282407407407409E-3</v>
      </c>
      <c r="I69" s="29" t="s">
        <v>27</v>
      </c>
      <c r="J69" s="29" t="s">
        <v>27</v>
      </c>
      <c r="K69" s="29" t="s">
        <v>27</v>
      </c>
      <c r="L69" s="29">
        <v>1</v>
      </c>
      <c r="M69" s="29" t="s">
        <v>27</v>
      </c>
      <c r="N69" s="29" t="s">
        <v>27</v>
      </c>
      <c r="O69" s="30" t="s">
        <v>121</v>
      </c>
    </row>
    <row r="70" spans="1:15" x14ac:dyDescent="0.3">
      <c r="A70" s="25">
        <v>2</v>
      </c>
      <c r="B70" s="26">
        <v>201</v>
      </c>
      <c r="C70" s="27" t="s">
        <v>122</v>
      </c>
      <c r="D70" s="27" t="s">
        <v>123</v>
      </c>
      <c r="E70" s="25">
        <v>1973</v>
      </c>
      <c r="F70" s="25" t="s">
        <v>39</v>
      </c>
      <c r="G70" s="27" t="s">
        <v>26</v>
      </c>
      <c r="H70" s="28">
        <v>8.2407407407407412E-3</v>
      </c>
      <c r="I70" s="29" t="s">
        <v>27</v>
      </c>
      <c r="J70" s="29" t="s">
        <v>27</v>
      </c>
      <c r="K70" s="29" t="s">
        <v>27</v>
      </c>
      <c r="L70" s="29">
        <v>2</v>
      </c>
      <c r="M70" s="29" t="s">
        <v>27</v>
      </c>
      <c r="N70" s="29" t="s">
        <v>27</v>
      </c>
      <c r="O70" s="30" t="s">
        <v>121</v>
      </c>
    </row>
    <row r="71" spans="1:15" x14ac:dyDescent="0.3">
      <c r="A71" s="25">
        <v>3</v>
      </c>
      <c r="B71" s="26">
        <v>20</v>
      </c>
      <c r="C71" s="27" t="s">
        <v>124</v>
      </c>
      <c r="D71" s="27" t="s">
        <v>125</v>
      </c>
      <c r="E71" s="25">
        <v>1983</v>
      </c>
      <c r="F71" s="25" t="s">
        <v>25</v>
      </c>
      <c r="G71" s="27" t="s">
        <v>126</v>
      </c>
      <c r="H71" s="28">
        <v>8.2986111111111108E-3</v>
      </c>
      <c r="I71" s="29" t="s">
        <v>27</v>
      </c>
      <c r="J71" s="29" t="s">
        <v>27</v>
      </c>
      <c r="K71" s="29">
        <v>1</v>
      </c>
      <c r="L71" s="29" t="s">
        <v>27</v>
      </c>
      <c r="M71" s="29" t="s">
        <v>27</v>
      </c>
      <c r="N71" s="29" t="s">
        <v>27</v>
      </c>
      <c r="O71" s="30" t="s">
        <v>121</v>
      </c>
    </row>
    <row r="72" spans="1:15" x14ac:dyDescent="0.3">
      <c r="A72" s="25">
        <v>4</v>
      </c>
      <c r="B72" s="26">
        <v>231</v>
      </c>
      <c r="C72" s="27" t="s">
        <v>127</v>
      </c>
      <c r="D72" s="27" t="s">
        <v>128</v>
      </c>
      <c r="E72" s="25">
        <v>1987</v>
      </c>
      <c r="F72" s="25" t="s">
        <v>35</v>
      </c>
      <c r="G72" s="27" t="s">
        <v>26</v>
      </c>
      <c r="H72" s="28">
        <v>8.518518518518519E-3</v>
      </c>
      <c r="I72" s="29" t="s">
        <v>27</v>
      </c>
      <c r="J72" s="29">
        <v>1</v>
      </c>
      <c r="K72" s="29" t="s">
        <v>27</v>
      </c>
      <c r="L72" s="29" t="s">
        <v>27</v>
      </c>
      <c r="M72" s="29" t="s">
        <v>27</v>
      </c>
      <c r="N72" s="29" t="s">
        <v>27</v>
      </c>
      <c r="O72" s="30" t="s">
        <v>121</v>
      </c>
    </row>
    <row r="73" spans="1:15" x14ac:dyDescent="0.3">
      <c r="A73" s="25">
        <v>5</v>
      </c>
      <c r="B73" s="26">
        <v>17</v>
      </c>
      <c r="C73" s="27" t="s">
        <v>129</v>
      </c>
      <c r="D73" s="27" t="s">
        <v>125</v>
      </c>
      <c r="E73" s="25">
        <v>1985</v>
      </c>
      <c r="F73" s="25" t="s">
        <v>25</v>
      </c>
      <c r="G73" s="27" t="s">
        <v>130</v>
      </c>
      <c r="H73" s="28">
        <v>8.7152777777777784E-3</v>
      </c>
      <c r="I73" s="29" t="s">
        <v>27</v>
      </c>
      <c r="J73" s="29" t="s">
        <v>27</v>
      </c>
      <c r="K73" s="29">
        <v>2</v>
      </c>
      <c r="L73" s="29" t="s">
        <v>27</v>
      </c>
      <c r="M73" s="29" t="s">
        <v>27</v>
      </c>
      <c r="N73" s="29" t="s">
        <v>27</v>
      </c>
      <c r="O73" s="30" t="s">
        <v>121</v>
      </c>
    </row>
    <row r="74" spans="1:15" x14ac:dyDescent="0.3">
      <c r="A74" s="25">
        <v>6</v>
      </c>
      <c r="B74" s="26">
        <v>213</v>
      </c>
      <c r="C74" s="27" t="s">
        <v>131</v>
      </c>
      <c r="D74" s="27" t="s">
        <v>132</v>
      </c>
      <c r="E74" s="25">
        <v>1962</v>
      </c>
      <c r="F74" s="25" t="s">
        <v>49</v>
      </c>
      <c r="G74" s="27" t="s">
        <v>26</v>
      </c>
      <c r="H74" s="28">
        <v>8.726851851851852E-3</v>
      </c>
      <c r="I74" s="29" t="s">
        <v>27</v>
      </c>
      <c r="J74" s="29" t="s">
        <v>27</v>
      </c>
      <c r="K74" s="29" t="s">
        <v>27</v>
      </c>
      <c r="L74" s="29" t="s">
        <v>27</v>
      </c>
      <c r="M74" s="29">
        <v>1</v>
      </c>
      <c r="N74" s="29" t="s">
        <v>27</v>
      </c>
      <c r="O74" s="30" t="s">
        <v>121</v>
      </c>
    </row>
    <row r="75" spans="1:15" x14ac:dyDescent="0.3">
      <c r="A75" s="25">
        <v>7</v>
      </c>
      <c r="B75" s="26">
        <v>221</v>
      </c>
      <c r="C75" s="27" t="s">
        <v>133</v>
      </c>
      <c r="D75" s="27" t="s">
        <v>134</v>
      </c>
      <c r="E75" s="25">
        <v>1960</v>
      </c>
      <c r="F75" s="25" t="s">
        <v>49</v>
      </c>
      <c r="G75" s="27" t="s">
        <v>26</v>
      </c>
      <c r="H75" s="28">
        <v>9.0162037037037034E-3</v>
      </c>
      <c r="I75" s="29" t="s">
        <v>27</v>
      </c>
      <c r="J75" s="29" t="s">
        <v>27</v>
      </c>
      <c r="K75" s="29" t="s">
        <v>27</v>
      </c>
      <c r="L75" s="29" t="s">
        <v>27</v>
      </c>
      <c r="M75" s="29">
        <v>2</v>
      </c>
      <c r="N75" s="29" t="s">
        <v>27</v>
      </c>
      <c r="O75" s="30" t="s">
        <v>121</v>
      </c>
    </row>
    <row r="76" spans="1:15" x14ac:dyDescent="0.3">
      <c r="A76" s="25">
        <v>8</v>
      </c>
      <c r="B76" s="26">
        <v>224</v>
      </c>
      <c r="C76" s="27" t="s">
        <v>135</v>
      </c>
      <c r="D76" s="27" t="s">
        <v>136</v>
      </c>
      <c r="E76" s="25">
        <v>1975</v>
      </c>
      <c r="F76" s="25" t="s">
        <v>39</v>
      </c>
      <c r="G76" s="27" t="s">
        <v>26</v>
      </c>
      <c r="H76" s="28">
        <v>9.6064814814814815E-3</v>
      </c>
      <c r="I76" s="29" t="s">
        <v>27</v>
      </c>
      <c r="J76" s="29" t="s">
        <v>27</v>
      </c>
      <c r="K76" s="29" t="s">
        <v>27</v>
      </c>
      <c r="L76" s="29">
        <v>3</v>
      </c>
      <c r="M76" s="29" t="s">
        <v>27</v>
      </c>
      <c r="N76" s="29" t="s">
        <v>27</v>
      </c>
      <c r="O76" s="30" t="s">
        <v>121</v>
      </c>
    </row>
    <row r="77" spans="1:15" x14ac:dyDescent="0.3">
      <c r="A77" s="25">
        <v>9</v>
      </c>
      <c r="B77" s="26">
        <v>225</v>
      </c>
      <c r="C77" s="27" t="s">
        <v>137</v>
      </c>
      <c r="D77" s="27" t="s">
        <v>136</v>
      </c>
      <c r="E77" s="25">
        <v>1985</v>
      </c>
      <c r="F77" s="25" t="s">
        <v>25</v>
      </c>
      <c r="G77" s="27" t="s">
        <v>26</v>
      </c>
      <c r="H77" s="28">
        <v>9.7106481481481488E-3</v>
      </c>
      <c r="I77" s="29" t="s">
        <v>27</v>
      </c>
      <c r="J77" s="29" t="s">
        <v>27</v>
      </c>
      <c r="K77" s="29">
        <v>3</v>
      </c>
      <c r="L77" s="29" t="s">
        <v>27</v>
      </c>
      <c r="M77" s="29" t="s">
        <v>27</v>
      </c>
      <c r="N77" s="29" t="s">
        <v>27</v>
      </c>
      <c r="O77" s="30" t="s">
        <v>121</v>
      </c>
    </row>
    <row r="78" spans="1:15" x14ac:dyDescent="0.3">
      <c r="A78" s="25">
        <v>10</v>
      </c>
      <c r="B78" s="26">
        <v>215</v>
      </c>
      <c r="C78" s="27" t="s">
        <v>138</v>
      </c>
      <c r="D78" s="27" t="s">
        <v>139</v>
      </c>
      <c r="E78" s="25">
        <v>1960</v>
      </c>
      <c r="F78" s="25" t="s">
        <v>49</v>
      </c>
      <c r="G78" s="27" t="s">
        <v>26</v>
      </c>
      <c r="H78" s="28">
        <v>9.7337962962962959E-3</v>
      </c>
      <c r="I78" s="29" t="s">
        <v>27</v>
      </c>
      <c r="J78" s="29" t="s">
        <v>27</v>
      </c>
      <c r="K78" s="29" t="s">
        <v>27</v>
      </c>
      <c r="L78" s="29" t="s">
        <v>27</v>
      </c>
      <c r="M78" s="29">
        <v>3</v>
      </c>
      <c r="N78" s="29" t="s">
        <v>27</v>
      </c>
      <c r="O78" s="30" t="s">
        <v>121</v>
      </c>
    </row>
    <row r="79" spans="1:15" x14ac:dyDescent="0.3">
      <c r="A79" s="25">
        <v>11</v>
      </c>
      <c r="B79" s="26">
        <v>9</v>
      </c>
      <c r="C79" s="27" t="s">
        <v>140</v>
      </c>
      <c r="D79" s="27" t="s">
        <v>141</v>
      </c>
      <c r="E79" s="25">
        <v>1978</v>
      </c>
      <c r="F79" s="25" t="s">
        <v>25</v>
      </c>
      <c r="G79" s="27" t="s">
        <v>142</v>
      </c>
      <c r="H79" s="28">
        <v>9.7569444444444448E-3</v>
      </c>
      <c r="I79" s="29" t="s">
        <v>27</v>
      </c>
      <c r="J79" s="29" t="s">
        <v>27</v>
      </c>
      <c r="K79" s="29">
        <v>4</v>
      </c>
      <c r="L79" s="29" t="s">
        <v>27</v>
      </c>
      <c r="M79" s="29" t="s">
        <v>27</v>
      </c>
      <c r="N79" s="29" t="s">
        <v>27</v>
      </c>
      <c r="O79" s="30" t="s">
        <v>121</v>
      </c>
    </row>
    <row r="80" spans="1:15" x14ac:dyDescent="0.3">
      <c r="A80" s="25">
        <v>12</v>
      </c>
      <c r="B80" s="26">
        <v>217</v>
      </c>
      <c r="C80" s="27" t="s">
        <v>143</v>
      </c>
      <c r="D80" s="27" t="s">
        <v>144</v>
      </c>
      <c r="E80" s="25">
        <v>1961</v>
      </c>
      <c r="F80" s="25" t="s">
        <v>49</v>
      </c>
      <c r="G80" s="27" t="s">
        <v>26</v>
      </c>
      <c r="H80" s="28">
        <v>1.0300925925925925E-2</v>
      </c>
      <c r="I80" s="29" t="s">
        <v>27</v>
      </c>
      <c r="J80" s="29" t="s">
        <v>27</v>
      </c>
      <c r="K80" s="29" t="s">
        <v>27</v>
      </c>
      <c r="L80" s="29" t="s">
        <v>27</v>
      </c>
      <c r="M80" s="29">
        <v>4</v>
      </c>
      <c r="N80" s="29" t="s">
        <v>27</v>
      </c>
      <c r="O80" s="30" t="s">
        <v>121</v>
      </c>
    </row>
    <row r="81" spans="1:16" x14ac:dyDescent="0.3">
      <c r="A81" s="25">
        <v>13</v>
      </c>
      <c r="B81" s="26">
        <v>229</v>
      </c>
      <c r="C81" s="27" t="s">
        <v>145</v>
      </c>
      <c r="D81" s="27" t="s">
        <v>146</v>
      </c>
      <c r="E81" s="25">
        <v>1957</v>
      </c>
      <c r="F81" s="25" t="s">
        <v>49</v>
      </c>
      <c r="G81" s="27" t="s">
        <v>26</v>
      </c>
      <c r="H81" s="28">
        <v>1.0300925925925925E-2</v>
      </c>
      <c r="I81" s="29" t="s">
        <v>27</v>
      </c>
      <c r="J81" s="29" t="s">
        <v>27</v>
      </c>
      <c r="K81" s="29" t="s">
        <v>27</v>
      </c>
      <c r="L81" s="29" t="s">
        <v>27</v>
      </c>
      <c r="M81" s="29">
        <v>5</v>
      </c>
      <c r="N81" s="29" t="s">
        <v>27</v>
      </c>
      <c r="O81" s="30" t="s">
        <v>121</v>
      </c>
    </row>
    <row r="82" spans="1:16" x14ac:dyDescent="0.3">
      <c r="A82" s="25">
        <v>14</v>
      </c>
      <c r="B82" s="26">
        <v>8</v>
      </c>
      <c r="C82" s="27" t="s">
        <v>147</v>
      </c>
      <c r="D82" s="27" t="s">
        <v>148</v>
      </c>
      <c r="E82" s="25">
        <v>2004</v>
      </c>
      <c r="F82" s="25" t="s">
        <v>45</v>
      </c>
      <c r="G82" s="27" t="s">
        <v>46</v>
      </c>
      <c r="H82" s="28">
        <v>1.0451388888888889E-2</v>
      </c>
      <c r="I82" s="29">
        <v>1</v>
      </c>
      <c r="J82" s="29" t="s">
        <v>27</v>
      </c>
      <c r="K82" s="29" t="s">
        <v>27</v>
      </c>
      <c r="L82" s="29" t="s">
        <v>27</v>
      </c>
      <c r="M82" s="29" t="s">
        <v>27</v>
      </c>
      <c r="N82" s="29" t="s">
        <v>27</v>
      </c>
      <c r="O82" s="30" t="s">
        <v>121</v>
      </c>
    </row>
    <row r="83" spans="1:16" x14ac:dyDescent="0.3">
      <c r="A83" s="25">
        <v>15</v>
      </c>
      <c r="B83" s="26">
        <v>233</v>
      </c>
      <c r="C83" s="27" t="s">
        <v>149</v>
      </c>
      <c r="D83" s="27" t="s">
        <v>150</v>
      </c>
      <c r="E83" s="25">
        <v>1962</v>
      </c>
      <c r="F83" s="25" t="s">
        <v>49</v>
      </c>
      <c r="G83" s="27" t="s">
        <v>26</v>
      </c>
      <c r="H83" s="28">
        <v>1.0798611111111111E-2</v>
      </c>
      <c r="I83" s="29" t="s">
        <v>27</v>
      </c>
      <c r="J83" s="29" t="s">
        <v>27</v>
      </c>
      <c r="K83" s="29" t="s">
        <v>27</v>
      </c>
      <c r="L83" s="29" t="s">
        <v>27</v>
      </c>
      <c r="M83" s="29">
        <v>6</v>
      </c>
      <c r="N83" s="29" t="s">
        <v>27</v>
      </c>
      <c r="O83" s="30" t="s">
        <v>121</v>
      </c>
    </row>
    <row r="84" spans="1:16" x14ac:dyDescent="0.3">
      <c r="A84" s="25">
        <v>16</v>
      </c>
      <c r="B84" s="26">
        <v>3</v>
      </c>
      <c r="C84" s="27" t="s">
        <v>151</v>
      </c>
      <c r="D84" s="27" t="s">
        <v>152</v>
      </c>
      <c r="E84" s="25">
        <v>1975</v>
      </c>
      <c r="F84" s="25" t="s">
        <v>39</v>
      </c>
      <c r="G84" s="27" t="s">
        <v>26</v>
      </c>
      <c r="H84" s="28">
        <v>1.0844907407407407E-2</v>
      </c>
      <c r="I84" s="29"/>
      <c r="J84" s="29" t="s">
        <v>27</v>
      </c>
      <c r="K84" s="29" t="s">
        <v>27</v>
      </c>
      <c r="L84" s="29">
        <v>4</v>
      </c>
      <c r="M84" s="29" t="s">
        <v>27</v>
      </c>
      <c r="N84" s="29" t="s">
        <v>27</v>
      </c>
      <c r="O84" s="30" t="s">
        <v>121</v>
      </c>
    </row>
    <row r="85" spans="1:16" x14ac:dyDescent="0.3">
      <c r="A85" s="25">
        <v>17</v>
      </c>
      <c r="B85" s="26">
        <v>203</v>
      </c>
      <c r="C85" s="27" t="s">
        <v>153</v>
      </c>
      <c r="D85" s="27" t="s">
        <v>136</v>
      </c>
      <c r="E85" s="25">
        <v>1950</v>
      </c>
      <c r="F85" s="25" t="s">
        <v>91</v>
      </c>
      <c r="G85" s="27" t="s">
        <v>26</v>
      </c>
      <c r="H85" s="28">
        <v>1.1076388888888889E-2</v>
      </c>
      <c r="I85" s="29" t="s">
        <v>27</v>
      </c>
      <c r="J85" s="29" t="s">
        <v>27</v>
      </c>
      <c r="K85" s="29" t="s">
        <v>27</v>
      </c>
      <c r="L85" s="29" t="s">
        <v>27</v>
      </c>
      <c r="M85" s="29" t="s">
        <v>27</v>
      </c>
      <c r="N85" s="29">
        <v>1</v>
      </c>
      <c r="O85" s="30" t="s">
        <v>121</v>
      </c>
    </row>
    <row r="86" spans="1:16" x14ac:dyDescent="0.3">
      <c r="A86" s="25">
        <v>18</v>
      </c>
      <c r="B86" s="26">
        <v>205</v>
      </c>
      <c r="C86" s="27" t="s">
        <v>154</v>
      </c>
      <c r="D86" s="27" t="s">
        <v>155</v>
      </c>
      <c r="E86" s="25">
        <v>1952</v>
      </c>
      <c r="F86" s="25" t="s">
        <v>91</v>
      </c>
      <c r="G86" s="27" t="s">
        <v>26</v>
      </c>
      <c r="H86" s="28">
        <v>1.1157407407407408E-2</v>
      </c>
      <c r="I86" s="29" t="s">
        <v>27</v>
      </c>
      <c r="J86" s="29" t="s">
        <v>27</v>
      </c>
      <c r="K86" s="29" t="s">
        <v>27</v>
      </c>
      <c r="L86" s="29" t="s">
        <v>27</v>
      </c>
      <c r="M86" s="29" t="s">
        <v>27</v>
      </c>
      <c r="N86" s="29">
        <v>2</v>
      </c>
      <c r="O86" s="30" t="s">
        <v>121</v>
      </c>
    </row>
    <row r="87" spans="1:16" x14ac:dyDescent="0.3">
      <c r="A87" s="25">
        <v>19</v>
      </c>
      <c r="B87" s="26">
        <v>214</v>
      </c>
      <c r="C87" s="27" t="s">
        <v>156</v>
      </c>
      <c r="D87" s="27" t="s">
        <v>136</v>
      </c>
      <c r="E87" s="25">
        <v>1955</v>
      </c>
      <c r="F87" s="25" t="s">
        <v>91</v>
      </c>
      <c r="G87" s="27" t="s">
        <v>26</v>
      </c>
      <c r="H87" s="28">
        <v>1.5648148148148147E-2</v>
      </c>
      <c r="I87" s="29" t="s">
        <v>27</v>
      </c>
      <c r="J87" s="29" t="s">
        <v>27</v>
      </c>
      <c r="K87" s="29" t="s">
        <v>27</v>
      </c>
      <c r="L87" s="29" t="s">
        <v>27</v>
      </c>
      <c r="M87" s="29" t="s">
        <v>27</v>
      </c>
      <c r="N87" s="29">
        <v>3</v>
      </c>
      <c r="O87" s="30" t="s">
        <v>121</v>
      </c>
    </row>
    <row r="88" spans="1:16" x14ac:dyDescent="0.3">
      <c r="A88" s="25">
        <v>20</v>
      </c>
      <c r="B88" s="26">
        <v>206</v>
      </c>
      <c r="C88" s="27" t="s">
        <v>157</v>
      </c>
      <c r="D88" s="27" t="s">
        <v>158</v>
      </c>
      <c r="E88" s="25">
        <v>1948</v>
      </c>
      <c r="F88" s="25" t="s">
        <v>91</v>
      </c>
      <c r="G88" s="27" t="s">
        <v>26</v>
      </c>
      <c r="H88" s="28">
        <v>1.5844907407407408E-2</v>
      </c>
      <c r="I88" s="29" t="s">
        <v>27</v>
      </c>
      <c r="J88" s="29" t="s">
        <v>27</v>
      </c>
      <c r="K88" s="29" t="s">
        <v>27</v>
      </c>
      <c r="L88" s="29" t="s">
        <v>27</v>
      </c>
      <c r="M88" s="29" t="s">
        <v>27</v>
      </c>
      <c r="N88" s="29">
        <v>4</v>
      </c>
      <c r="O88" s="30" t="s">
        <v>121</v>
      </c>
    </row>
    <row r="89" spans="1:16" x14ac:dyDescent="0.3">
      <c r="A89" s="25"/>
      <c r="B89" s="26">
        <v>10</v>
      </c>
      <c r="C89" s="27" t="s">
        <v>159</v>
      </c>
      <c r="D89" s="27" t="s">
        <v>160</v>
      </c>
      <c r="E89" s="25">
        <v>1986</v>
      </c>
      <c r="F89" s="25" t="s">
        <v>35</v>
      </c>
      <c r="G89" s="27" t="s">
        <v>161</v>
      </c>
      <c r="H89" s="28">
        <v>1.6793981481481483E-2</v>
      </c>
      <c r="I89" s="29" t="s">
        <v>27</v>
      </c>
      <c r="J89" s="29">
        <v>1</v>
      </c>
      <c r="K89" s="29" t="s">
        <v>27</v>
      </c>
      <c r="L89" s="29" t="s">
        <v>27</v>
      </c>
      <c r="M89" s="29" t="s">
        <v>27</v>
      </c>
      <c r="N89" s="29" t="s">
        <v>27</v>
      </c>
      <c r="O89" s="30" t="s">
        <v>121</v>
      </c>
    </row>
    <row r="90" spans="1:16" x14ac:dyDescent="0.3">
      <c r="A90" s="25"/>
      <c r="B90" s="26">
        <v>11</v>
      </c>
      <c r="C90" s="27" t="s">
        <v>162</v>
      </c>
      <c r="D90" s="27" t="s">
        <v>158</v>
      </c>
      <c r="E90" s="25">
        <v>1978</v>
      </c>
      <c r="F90" s="25" t="s">
        <v>25</v>
      </c>
      <c r="G90" s="27" t="s">
        <v>163</v>
      </c>
      <c r="H90" s="28">
        <v>1.787037037037037E-2</v>
      </c>
      <c r="I90" s="29" t="s">
        <v>27</v>
      </c>
      <c r="J90" s="29" t="s">
        <v>27</v>
      </c>
      <c r="K90" s="29">
        <v>1</v>
      </c>
      <c r="L90" s="29" t="s">
        <v>27</v>
      </c>
      <c r="M90" s="29" t="s">
        <v>27</v>
      </c>
      <c r="N90" s="29" t="s">
        <v>27</v>
      </c>
      <c r="O90" s="30" t="s">
        <v>121</v>
      </c>
    </row>
    <row r="91" spans="1:16" x14ac:dyDescent="0.3">
      <c r="A91" s="25"/>
      <c r="B91" s="26"/>
      <c r="C91" s="27" t="s">
        <v>27</v>
      </c>
      <c r="D91" s="27" t="s">
        <v>27</v>
      </c>
      <c r="E91" s="25" t="s">
        <v>27</v>
      </c>
      <c r="F91" s="25" t="s">
        <v>27</v>
      </c>
      <c r="G91" s="27" t="s">
        <v>27</v>
      </c>
      <c r="H91" s="28"/>
      <c r="I91" s="29" t="s">
        <v>27</v>
      </c>
      <c r="J91" s="29" t="s">
        <v>27</v>
      </c>
      <c r="K91" s="29" t="s">
        <v>27</v>
      </c>
      <c r="L91" s="29" t="s">
        <v>27</v>
      </c>
      <c r="M91" s="29" t="s">
        <v>27</v>
      </c>
      <c r="N91" s="29" t="s">
        <v>27</v>
      </c>
      <c r="O91" s="30" t="s">
        <v>121</v>
      </c>
    </row>
    <row r="92" spans="1:16" ht="13.8" hidden="1" customHeight="1" x14ac:dyDescent="0.3">
      <c r="A92" s="25"/>
      <c r="B92" s="26"/>
      <c r="C92" s="27" t="str">
        <f>IFERROR(VLOOKUP($B92,'[1]STARTOVKA SABZO '!$A:$D,2,FALSE),"")</f>
        <v/>
      </c>
      <c r="D92" s="27" t="str">
        <f>IFERROR(VLOOKUP($B92,'[1]STARTOVKA SABZO '!$A:$D,3,FALSE),"")</f>
        <v/>
      </c>
      <c r="E92" s="25" t="str">
        <f>IFERROR(VLOOKUP($B92,'[1]STARTOVKA SABZO '!$A:$D,4,FALSE),"")</f>
        <v/>
      </c>
      <c r="F92" s="25" t="str">
        <f t="shared" ref="F92:F99" si="2">IF(AND(ISNUMBER($E92),$E92&gt;1900),IF(YEAR($C$5)-$E92&lt;=$I$10,"do "&amp;$I$10,IF(YEAR($C$5)-$E92&lt;=$J$10,"do "&amp;$J$10,IF(YEAR($C$5)-$E92&lt;=$K$10,"do "&amp;$K$10,IF(YEAR($C$5)-$E92&lt;=$L$10,"do "&amp;$L$10,IF(YEAR($C$5)-$E92&lt;=$M$10,"do "&amp;$M$10,$N$10&amp;" +"))))),"")</f>
        <v/>
      </c>
      <c r="G92" s="27" t="e">
        <f>IF(COUNTIF('[1]STARTOVKA SABZO '!$A:$A,$B92)&gt;0,"SABZO","")</f>
        <v>#VALUE!</v>
      </c>
      <c r="H92" s="28"/>
      <c r="I92" s="29" t="str">
        <f>IF(ISNUMBER($E92), IF(AND($E92&gt;1900,YEAR($C$5)-$E92&lt;=$I$10),COUNT($I$67:$I91)+1,""),"")</f>
        <v/>
      </c>
      <c r="J92" s="29" t="str">
        <f>IF(ISNUMBER($E92), IF(AND($E92&gt;1900,YEAR($C$5)-$E92&gt;I$10,YEAR($C$5)-$E92&lt;=J$10),COUNT(J$67:J91)+1,""),"")</f>
        <v/>
      </c>
      <c r="K92" s="29" t="str">
        <f>IF(ISNUMBER($E92), IF(AND($E92&gt;1900,YEAR($C$5)-$E92&gt;J$10,YEAR($C$5)-$E92&lt;=K$10),COUNT(K$67:K91)+1,""),"")</f>
        <v/>
      </c>
      <c r="L92" s="29" t="str">
        <f>IF(ISNUMBER($E92), IF(AND($E92&gt;1900,YEAR($C$5)-$E92&gt;K$10,YEAR($C$5)-$E92&lt;=L$10),COUNT(L$67:L91)+1,""),"")</f>
        <v/>
      </c>
      <c r="M92" s="29" t="str">
        <f>IF(ISNUMBER($E92), IF(AND($E92&gt;1900,YEAR($C$5)-$E92&gt;L$10,YEAR($C$5)-$E92&lt;=M$10),COUNT(M$67:M91)+1,""),"")</f>
        <v/>
      </c>
      <c r="N92" s="29" t="str">
        <f>IF(ISNUMBER($E92), IF(AND($E92&gt;1900,YEAR($C$5)-$E92&gt;M$10),COUNT(N$67:N91)+1,""),"")</f>
        <v/>
      </c>
      <c r="O92" s="30" t="s">
        <v>121</v>
      </c>
      <c r="P92" s="13" t="s">
        <v>69</v>
      </c>
    </row>
    <row r="93" spans="1:16" ht="13.8" hidden="1" customHeight="1" x14ac:dyDescent="0.3">
      <c r="A93" s="25"/>
      <c r="B93" s="26"/>
      <c r="C93" s="27" t="str">
        <f>IFERROR(VLOOKUP($B93,'[1]STARTOVKA SABZO '!$A:$D,2,FALSE),"")</f>
        <v/>
      </c>
      <c r="D93" s="27" t="str">
        <f>IFERROR(VLOOKUP($B93,'[1]STARTOVKA SABZO '!$A:$D,3,FALSE),"")</f>
        <v/>
      </c>
      <c r="E93" s="25" t="str">
        <f>IFERROR(VLOOKUP($B93,'[1]STARTOVKA SABZO '!$A:$D,4,FALSE),"")</f>
        <v/>
      </c>
      <c r="F93" s="25" t="str">
        <f t="shared" si="2"/>
        <v/>
      </c>
      <c r="G93" s="27" t="e">
        <f>IF(COUNTIF('[1]STARTOVKA SABZO '!$A:$A,$B93)&gt;0,"SABZO","")</f>
        <v>#VALUE!</v>
      </c>
      <c r="H93" s="28"/>
      <c r="I93" s="29" t="str">
        <f>IF(ISNUMBER($E93), IF(AND($E93&gt;1900,YEAR($C$5)-$E93&lt;=$I$10),COUNT($I$67:$I92)+1,""),"")</f>
        <v/>
      </c>
      <c r="J93" s="29" t="str">
        <f>IF(ISNUMBER($E93), IF(AND($E93&gt;1900,YEAR($C$5)-$E93&gt;I$10,YEAR($C$5)-$E93&lt;=J$10),COUNT(J$67:J92)+1,""),"")</f>
        <v/>
      </c>
      <c r="K93" s="29" t="str">
        <f>IF(ISNUMBER($E93), IF(AND($E93&gt;1900,YEAR($C$5)-$E93&gt;J$10,YEAR($C$5)-$E93&lt;=K$10),COUNT(K$67:K92)+1,""),"")</f>
        <v/>
      </c>
      <c r="L93" s="29" t="str">
        <f>IF(ISNUMBER($E93), IF(AND($E93&gt;1900,YEAR($C$5)-$E93&gt;K$10,YEAR($C$5)-$E93&lt;=L$10),COUNT(L$67:L92)+1,""),"")</f>
        <v/>
      </c>
      <c r="M93" s="29" t="str">
        <f>IF(ISNUMBER($E93), IF(AND($E93&gt;1900,YEAR($C$5)-$E93&gt;L$10,YEAR($C$5)-$E93&lt;=M$10),COUNT(M$67:M92)+1,""),"")</f>
        <v/>
      </c>
      <c r="N93" s="29" t="str">
        <f>IF(ISNUMBER($E93), IF(AND($E93&gt;1900,YEAR($C$5)-$E93&gt;M$10),COUNT(N$67:N92)+1,""),"")</f>
        <v/>
      </c>
      <c r="O93" s="30" t="s">
        <v>121</v>
      </c>
    </row>
    <row r="94" spans="1:16" ht="13.8" hidden="1" customHeight="1" x14ac:dyDescent="0.3">
      <c r="A94" s="25"/>
      <c r="B94" s="26"/>
      <c r="C94" s="27" t="str">
        <f>IFERROR(VLOOKUP($B94,'[1]STARTOVKA SABZO '!$A:$D,2,FALSE),"")</f>
        <v/>
      </c>
      <c r="D94" s="27" t="str">
        <f>IFERROR(VLOOKUP($B94,'[1]STARTOVKA SABZO '!$A:$D,3,FALSE),"")</f>
        <v/>
      </c>
      <c r="E94" s="25" t="str">
        <f>IFERROR(VLOOKUP($B94,'[1]STARTOVKA SABZO '!$A:$D,4,FALSE),"")</f>
        <v/>
      </c>
      <c r="F94" s="25" t="str">
        <f t="shared" si="2"/>
        <v/>
      </c>
      <c r="G94" s="27" t="e">
        <f>IF(COUNTIF('[1]STARTOVKA SABZO '!$A:$A,$B94)&gt;0,"SABZO","")</f>
        <v>#VALUE!</v>
      </c>
      <c r="H94" s="28"/>
      <c r="I94" s="29" t="str">
        <f>IF(ISNUMBER($E94), IF(AND($E94&gt;1900,YEAR($C$5)-$E94&lt;=$I$10),COUNT($I$67:$I93)+1,""),"")</f>
        <v/>
      </c>
      <c r="J94" s="29" t="str">
        <f>IF(ISNUMBER($E94), IF(AND($E94&gt;1900,YEAR($C$5)-$E94&gt;I$10,YEAR($C$5)-$E94&lt;=J$10),COUNT(J$67:J93)+1,""),"")</f>
        <v/>
      </c>
      <c r="K94" s="29" t="str">
        <f>IF(ISNUMBER($E94), IF(AND($E94&gt;1900,YEAR($C$5)-$E94&gt;J$10,YEAR($C$5)-$E94&lt;=K$10),COUNT(K$67:K93)+1,""),"")</f>
        <v/>
      </c>
      <c r="L94" s="29" t="str">
        <f>IF(ISNUMBER($E94), IF(AND($E94&gt;1900,YEAR($C$5)-$E94&gt;K$10,YEAR($C$5)-$E94&lt;=L$10),COUNT(L$67:L93)+1,""),"")</f>
        <v/>
      </c>
      <c r="M94" s="29" t="str">
        <f>IF(ISNUMBER($E94), IF(AND($E94&gt;1900,YEAR($C$5)-$E94&gt;L$10,YEAR($C$5)-$E94&lt;=M$10),COUNT(M$67:M93)+1,""),"")</f>
        <v/>
      </c>
      <c r="N94" s="29" t="str">
        <f>IF(ISNUMBER($E94), IF(AND($E94&gt;1900,YEAR($C$5)-$E94&gt;M$10),COUNT(N$67:N93)+1,""),"")</f>
        <v/>
      </c>
      <c r="O94" s="30" t="s">
        <v>121</v>
      </c>
    </row>
    <row r="95" spans="1:16" ht="13.8" hidden="1" customHeight="1" x14ac:dyDescent="0.3">
      <c r="A95" s="25"/>
      <c r="B95" s="26"/>
      <c r="C95" s="27" t="str">
        <f>IFERROR(VLOOKUP($B95,'[1]STARTOVKA SABZO '!$A:$D,2,FALSE),"")</f>
        <v/>
      </c>
      <c r="D95" s="27" t="str">
        <f>IFERROR(VLOOKUP($B95,'[1]STARTOVKA SABZO '!$A:$D,3,FALSE),"")</f>
        <v/>
      </c>
      <c r="E95" s="25" t="str">
        <f>IFERROR(VLOOKUP($B95,'[1]STARTOVKA SABZO '!$A:$D,4,FALSE),"")</f>
        <v/>
      </c>
      <c r="F95" s="25" t="str">
        <f t="shared" si="2"/>
        <v/>
      </c>
      <c r="G95" s="27" t="e">
        <f>IF(COUNTIF('[1]STARTOVKA SABZO '!$A:$A,$B95)&gt;0,"SABZO","")</f>
        <v>#VALUE!</v>
      </c>
      <c r="H95" s="28"/>
      <c r="I95" s="29" t="str">
        <f>IF(ISNUMBER($E95), IF(AND($E95&gt;1900,YEAR($C$5)-$E95&lt;=$I$10),COUNT($I$67:$I94)+1,""),"")</f>
        <v/>
      </c>
      <c r="J95" s="29" t="str">
        <f>IF(ISNUMBER($E95), IF(AND($E95&gt;1900,YEAR($C$5)-$E95&gt;I$10,YEAR($C$5)-$E95&lt;=J$10),COUNT(J$67:J94)+1,""),"")</f>
        <v/>
      </c>
      <c r="K95" s="29" t="str">
        <f>IF(ISNUMBER($E95), IF(AND($E95&gt;1900,YEAR($C$5)-$E95&gt;J$10,YEAR($C$5)-$E95&lt;=K$10),COUNT(K$67:K94)+1,""),"")</f>
        <v/>
      </c>
      <c r="L95" s="29" t="str">
        <f>IF(ISNUMBER($E95), IF(AND($E95&gt;1900,YEAR($C$5)-$E95&gt;K$10,YEAR($C$5)-$E95&lt;=L$10),COUNT(L$67:L94)+1,""),"")</f>
        <v/>
      </c>
      <c r="M95" s="29" t="str">
        <f>IF(ISNUMBER($E95), IF(AND($E95&gt;1900,YEAR($C$5)-$E95&gt;L$10,YEAR($C$5)-$E95&lt;=M$10),COUNT(M$67:M94)+1,""),"")</f>
        <v/>
      </c>
      <c r="N95" s="29" t="str">
        <f>IF(ISNUMBER($E95), IF(AND($E95&gt;1900,YEAR($C$5)-$E95&gt;M$10),COUNT(N$67:N94)+1,""),"")</f>
        <v/>
      </c>
      <c r="O95" s="30" t="s">
        <v>121</v>
      </c>
    </row>
    <row r="96" spans="1:16" hidden="1" x14ac:dyDescent="0.3">
      <c r="A96" s="25"/>
      <c r="B96" s="26"/>
      <c r="C96" s="27" t="str">
        <f>IFERROR(VLOOKUP($B96,'[1]STARTOVKA SABZO '!$A:$D,2,FALSE),"")</f>
        <v/>
      </c>
      <c r="D96" s="27" t="str">
        <f>IFERROR(VLOOKUP($B96,'[1]STARTOVKA SABZO '!$A:$D,3,FALSE),"")</f>
        <v/>
      </c>
      <c r="E96" s="25" t="str">
        <f>IFERROR(VLOOKUP($B96,'[1]STARTOVKA SABZO '!$A:$D,4,FALSE),"")</f>
        <v/>
      </c>
      <c r="F96" s="25" t="str">
        <f t="shared" si="2"/>
        <v/>
      </c>
      <c r="G96" s="27" t="e">
        <f>IF(COUNTIF('[1]STARTOVKA SABZO '!$A:$A,$B96)&gt;0,"SABZO","")</f>
        <v>#VALUE!</v>
      </c>
      <c r="H96" s="28"/>
      <c r="I96" s="29" t="str">
        <f>IF(ISNUMBER($E96), IF(AND($E96&gt;1900,YEAR($C$5)-$E96&lt;=$I$10),COUNT($I$67:$I95)+1,""),"")</f>
        <v/>
      </c>
      <c r="J96" s="29" t="str">
        <f>IF(ISNUMBER($E96), IF(AND($E96&gt;1900,YEAR($C$5)-$E96&gt;I$10,YEAR($C$5)-$E96&lt;=J$10),COUNT(J$67:J95)+1,""),"")</f>
        <v/>
      </c>
      <c r="K96" s="29" t="str">
        <f>IF(ISNUMBER($E96), IF(AND($E96&gt;1900,YEAR($C$5)-$E96&gt;J$10,YEAR($C$5)-$E96&lt;=K$10),COUNT(K$67:K95)+1,""),"")</f>
        <v/>
      </c>
      <c r="L96" s="29" t="str">
        <f>IF(ISNUMBER($E96), IF(AND($E96&gt;1900,YEAR($C$5)-$E96&gt;K$10,YEAR($C$5)-$E96&lt;=L$10),COUNT(L$67:L95)+1,""),"")</f>
        <v/>
      </c>
      <c r="M96" s="29" t="str">
        <f>IF(ISNUMBER($E96), IF(AND($E96&gt;1900,YEAR($C$5)-$E96&gt;L$10,YEAR($C$5)-$E96&lt;=M$10),COUNT(M$67:M95)+1,""),"")</f>
        <v/>
      </c>
      <c r="N96" s="29" t="str">
        <f>IF(ISNUMBER($E96), IF(AND($E96&gt;1900,YEAR($C$5)-$E96&gt;M$10),COUNT(N$67:N95)+1,""),"")</f>
        <v/>
      </c>
      <c r="O96" s="30" t="s">
        <v>121</v>
      </c>
    </row>
    <row r="97" spans="1:15" hidden="1" x14ac:dyDescent="0.3">
      <c r="A97" s="25"/>
      <c r="B97" s="26"/>
      <c r="C97" s="27" t="str">
        <f>IFERROR(VLOOKUP($B97,'[1]STARTOVKA SABZO '!$A:$D,2,FALSE),"")</f>
        <v/>
      </c>
      <c r="D97" s="27" t="str">
        <f>IFERROR(VLOOKUP($B97,'[1]STARTOVKA SABZO '!$A:$D,3,FALSE),"")</f>
        <v/>
      </c>
      <c r="E97" s="25" t="str">
        <f>IFERROR(VLOOKUP($B97,'[1]STARTOVKA SABZO '!$A:$D,4,FALSE),"")</f>
        <v/>
      </c>
      <c r="F97" s="25" t="str">
        <f t="shared" si="2"/>
        <v/>
      </c>
      <c r="G97" s="27" t="e">
        <f>IF(COUNTIF('[1]STARTOVKA SABZO '!$A:$A,$B97)&gt;0,"SABZO","")</f>
        <v>#VALUE!</v>
      </c>
      <c r="H97" s="28"/>
      <c r="I97" s="29" t="str">
        <f>IF(ISNUMBER($E97), IF(AND($E97&gt;1900,YEAR($C$5)-$E97&lt;=$I$10),COUNT($I$67:$I96)+1,""),"")</f>
        <v/>
      </c>
      <c r="J97" s="29" t="str">
        <f>IF(ISNUMBER($E97), IF(AND($E97&gt;1900,YEAR($C$5)-$E97&gt;I$10,YEAR($C$5)-$E97&lt;=J$10),COUNT(J$67:J96)+1,""),"")</f>
        <v/>
      </c>
      <c r="K97" s="29" t="str">
        <f>IF(ISNUMBER($E97), IF(AND($E97&gt;1900,YEAR($C$5)-$E97&gt;J$10,YEAR($C$5)-$E97&lt;=K$10),COUNT(K$67:K96)+1,""),"")</f>
        <v/>
      </c>
      <c r="L97" s="29" t="str">
        <f>IF(ISNUMBER($E97), IF(AND($E97&gt;1900,YEAR($C$5)-$E97&gt;K$10,YEAR($C$5)-$E97&lt;=L$10),COUNT(L$67:L96)+1,""),"")</f>
        <v/>
      </c>
      <c r="M97" s="29" t="str">
        <f>IF(ISNUMBER($E97), IF(AND($E97&gt;1900,YEAR($C$5)-$E97&gt;L$10,YEAR($C$5)-$E97&lt;=M$10),COUNT(M$67:M96)+1,""),"")</f>
        <v/>
      </c>
      <c r="N97" s="29" t="str">
        <f>IF(ISNUMBER($E97), IF(AND($E97&gt;1900,YEAR($C$5)-$E97&gt;M$10),COUNT(N$67:N96)+1,""),"")</f>
        <v/>
      </c>
      <c r="O97" s="30" t="s">
        <v>121</v>
      </c>
    </row>
    <row r="98" spans="1:15" hidden="1" x14ac:dyDescent="0.3">
      <c r="A98" s="25"/>
      <c r="B98" s="26"/>
      <c r="C98" s="27" t="str">
        <f>IFERROR(VLOOKUP($B98,'[1]STARTOVKA SABZO '!$A:$D,2,FALSE),"")</f>
        <v/>
      </c>
      <c r="D98" s="27" t="str">
        <f>IFERROR(VLOOKUP($B98,'[1]STARTOVKA SABZO '!$A:$D,3,FALSE),"")</f>
        <v/>
      </c>
      <c r="E98" s="25" t="str">
        <f>IFERROR(VLOOKUP($B98,'[1]STARTOVKA SABZO '!$A:$D,4,FALSE),"")</f>
        <v/>
      </c>
      <c r="F98" s="25" t="str">
        <f t="shared" si="2"/>
        <v/>
      </c>
      <c r="G98" s="27" t="e">
        <f>IF(COUNTIF('[1]STARTOVKA SABZO '!$A:$A,$B98)&gt;0,"SABZO","")</f>
        <v>#VALUE!</v>
      </c>
      <c r="H98" s="28"/>
      <c r="I98" s="29" t="str">
        <f>IF(ISNUMBER($E98), IF(AND($E98&gt;1900,YEAR($C$5)-$E98&lt;=$I$10),COUNT($I$67:$I97)+1,""),"")</f>
        <v/>
      </c>
      <c r="J98" s="29" t="str">
        <f>IF(ISNUMBER($E98), IF(AND($E98&gt;1900,YEAR($C$5)-$E98&gt;I$10,YEAR($C$5)-$E98&lt;=J$10),COUNT(J$67:J97)+1,""),"")</f>
        <v/>
      </c>
      <c r="K98" s="29" t="str">
        <f>IF(ISNUMBER($E98), IF(AND($E98&gt;1900,YEAR($C$5)-$E98&gt;J$10,YEAR($C$5)-$E98&lt;=K$10),COUNT(K$67:K97)+1,""),"")</f>
        <v/>
      </c>
      <c r="L98" s="29" t="str">
        <f>IF(ISNUMBER($E98), IF(AND($E98&gt;1900,YEAR($C$5)-$E98&gt;K$10,YEAR($C$5)-$E98&lt;=L$10),COUNT(L$67:L97)+1,""),"")</f>
        <v/>
      </c>
      <c r="M98" s="29" t="str">
        <f>IF(ISNUMBER($E98), IF(AND($E98&gt;1900,YEAR($C$5)-$E98&gt;L$10,YEAR($C$5)-$E98&lt;=M$10),COUNT(M$67:M97)+1,""),"")</f>
        <v/>
      </c>
      <c r="N98" s="29" t="str">
        <f>IF(ISNUMBER($E98), IF(AND($E98&gt;1900,YEAR($C$5)-$E98&gt;M$10),COUNT(N$67:N97)+1,""),"")</f>
        <v/>
      </c>
      <c r="O98" s="30" t="s">
        <v>121</v>
      </c>
    </row>
    <row r="99" spans="1:15" hidden="1" x14ac:dyDescent="0.3">
      <c r="A99" s="25"/>
      <c r="B99" s="26"/>
      <c r="C99" s="27" t="str">
        <f>IFERROR(VLOOKUP($B99,'[1]STARTOVKA SABZO '!$A:$D,2,FALSE),"")</f>
        <v/>
      </c>
      <c r="D99" s="27" t="str">
        <f>IFERROR(VLOOKUP($B99,'[1]STARTOVKA SABZO '!$A:$D,3,FALSE),"")</f>
        <v/>
      </c>
      <c r="E99" s="25" t="str">
        <f>IFERROR(VLOOKUP($B99,'[1]STARTOVKA SABZO '!$A:$D,4,FALSE),"")</f>
        <v/>
      </c>
      <c r="F99" s="25" t="str">
        <f t="shared" si="2"/>
        <v/>
      </c>
      <c r="G99" s="27" t="e">
        <f>IF(COUNTIF('[1]STARTOVKA SABZO '!$A:$A,$B99)&gt;0,"SABZO","")</f>
        <v>#VALUE!</v>
      </c>
      <c r="H99" s="28"/>
      <c r="I99" s="29" t="str">
        <f>IF(ISNUMBER($E99), IF(AND($E99&gt;1900,YEAR($C$5)-$E99&lt;=$I$10),COUNT($I$67:$I98)+1,""),"")</f>
        <v/>
      </c>
      <c r="J99" s="29" t="str">
        <f>IF(ISNUMBER($E99), IF(AND($E99&gt;1900,YEAR($C$5)-$E99&gt;I$10,YEAR($C$5)-$E99&lt;=J$10),COUNT(J$67:J98)+1,""),"")</f>
        <v/>
      </c>
      <c r="K99" s="29" t="str">
        <f>IF(ISNUMBER($E99), IF(AND($E99&gt;1900,YEAR($C$5)-$E99&gt;J$10,YEAR($C$5)-$E99&lt;=K$10),COUNT(K$67:K98)+1,""),"")</f>
        <v/>
      </c>
      <c r="L99" s="29" t="str">
        <f>IF(ISNUMBER($E99), IF(AND($E99&gt;1900,YEAR($C$5)-$E99&gt;K$10,YEAR($C$5)-$E99&lt;=L$10),COUNT(L$67:L98)+1,""),"")</f>
        <v/>
      </c>
      <c r="M99" s="29" t="str">
        <f>IF(ISNUMBER($E99), IF(AND($E99&gt;1900,YEAR($C$5)-$E99&gt;L$10,YEAR($C$5)-$E99&lt;=M$10),COUNT(M$67:M98)+1,""),"")</f>
        <v/>
      </c>
      <c r="N99" s="29" t="str">
        <f>IF(ISNUMBER($E99), IF(AND($E99&gt;1900,YEAR($C$5)-$E99&gt;M$10),COUNT(N$67:N98)+1,""),"")</f>
        <v/>
      </c>
      <c r="O99" s="30" t="s">
        <v>121</v>
      </c>
    </row>
    <row r="100" spans="1:15" hidden="1" x14ac:dyDescent="0.3"/>
    <row r="102" spans="1:15" x14ac:dyDescent="0.3">
      <c r="A102" s="13" t="s">
        <v>164</v>
      </c>
    </row>
    <row r="103" spans="1:15" x14ac:dyDescent="0.3">
      <c r="A103" s="13" t="s">
        <v>165</v>
      </c>
    </row>
    <row r="104" spans="1:15" x14ac:dyDescent="0.3">
      <c r="A104" s="13" t="s">
        <v>166</v>
      </c>
    </row>
  </sheetData>
  <sheetProtection deleteRows="0"/>
  <mergeCells count="7">
    <mergeCell ref="A64:O64"/>
    <mergeCell ref="A1:O1"/>
    <mergeCell ref="A3:O3"/>
    <mergeCell ref="C5:D5"/>
    <mergeCell ref="I5:N5"/>
    <mergeCell ref="A6:G6"/>
    <mergeCell ref="A8:O8"/>
  </mergeCells>
  <dataValidations count="2">
    <dataValidation type="date" allowBlank="1" showInputMessage="1" showErrorMessage="1" error="Vždy zadejte datum ve formátu: den.měsíc.rok_x000a_Např: 3.4.2023" sqref="C5:D5" xr:uid="{6EABD8FA-5E14-42E5-964A-8FE9DF2DC595}">
      <formula1>44927</formula1>
      <formula2>72686</formula2>
    </dataValidation>
    <dataValidation type="time" allowBlank="1" showInputMessage="1" showErrorMessage="1" error="Čas zadejte ve formátu: H:MM:SS_x000a__x000a_Např: 0:18:24_x000a_(Maximální čas je 3:00:00)" sqref="H2:H1048576" xr:uid="{F57CCAEC-F5A0-4DAB-A2AD-E215B4F271C1}">
      <formula1>0</formula1>
      <formula2>0.125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Radorun</dc:creator>
  <cp:lastModifiedBy>Radorun</cp:lastModifiedBy>
  <dcterms:created xsi:type="dcterms:W3CDTF">2025-05-28T19:16:56Z</dcterms:created>
  <dcterms:modified xsi:type="dcterms:W3CDTF">2025-07-01T08:18:43Z</dcterms:modified>
</cp:coreProperties>
</file>