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5795B358-02EF-42CC-B7ED-652348A441A2}" xr6:coauthVersionLast="47" xr6:coauthVersionMax="47" xr10:uidLastSave="{00000000-0000-0000-0000-000000000000}"/>
  <bookViews>
    <workbookView xWindow="-108" yWindow="-108" windowWidth="23256" windowHeight="12576" xr2:uid="{32A0C362-1429-4721-B535-3B978CBD0C97}"/>
  </bookViews>
  <sheets>
    <sheet name="VÝSLEDKOVÁ LISTINA" sheetId="1" r:id="rId1"/>
  </sheets>
  <externalReferences>
    <externalReference r:id="rId2"/>
  </externalReferences>
  <definedNames>
    <definedName name="_xlnm._FilterDatabase" localSheetId="0" hidden="1">'VÝSLEDKOVÁ LISTINA'!#REF!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0" i="1" l="1"/>
  <c r="E100" i="1"/>
  <c r="N100" i="1" s="1"/>
  <c r="D100" i="1"/>
  <c r="C100" i="1"/>
  <c r="M99" i="1"/>
  <c r="L99" i="1"/>
  <c r="K99" i="1"/>
  <c r="I99" i="1"/>
  <c r="G99" i="1"/>
  <c r="F99" i="1"/>
  <c r="E99" i="1"/>
  <c r="N99" i="1" s="1"/>
  <c r="D99" i="1"/>
  <c r="C99" i="1"/>
  <c r="K98" i="1"/>
  <c r="G98" i="1"/>
  <c r="F98" i="1"/>
  <c r="E98" i="1"/>
  <c r="L98" i="1" s="1"/>
  <c r="D98" i="1"/>
  <c r="C98" i="1"/>
  <c r="G97" i="1"/>
  <c r="E97" i="1"/>
  <c r="K97" i="1" s="1"/>
  <c r="D97" i="1"/>
  <c r="C97" i="1"/>
  <c r="M96" i="1"/>
  <c r="I96" i="1"/>
  <c r="G96" i="1"/>
  <c r="E96" i="1"/>
  <c r="N96" i="1" s="1"/>
  <c r="D96" i="1"/>
  <c r="C96" i="1"/>
  <c r="M95" i="1"/>
  <c r="L95" i="1"/>
  <c r="K95" i="1"/>
  <c r="I95" i="1"/>
  <c r="G95" i="1"/>
  <c r="F95" i="1"/>
  <c r="E95" i="1"/>
  <c r="N95" i="1" s="1"/>
  <c r="D95" i="1"/>
  <c r="C95" i="1"/>
  <c r="K94" i="1"/>
  <c r="G94" i="1"/>
  <c r="F94" i="1"/>
  <c r="E94" i="1"/>
  <c r="L94" i="1" s="1"/>
  <c r="D94" i="1"/>
  <c r="C94" i="1"/>
  <c r="G93" i="1"/>
  <c r="E93" i="1"/>
  <c r="K93" i="1" s="1"/>
  <c r="D93" i="1"/>
  <c r="C93" i="1"/>
  <c r="M92" i="1"/>
  <c r="I92" i="1"/>
  <c r="G92" i="1"/>
  <c r="E92" i="1"/>
  <c r="N92" i="1" s="1"/>
  <c r="D92" i="1"/>
  <c r="C92" i="1"/>
  <c r="M91" i="1"/>
  <c r="L91" i="1"/>
  <c r="K91" i="1"/>
  <c r="I91" i="1"/>
  <c r="G91" i="1"/>
  <c r="F91" i="1"/>
  <c r="E91" i="1"/>
  <c r="N91" i="1" s="1"/>
  <c r="D91" i="1"/>
  <c r="C91" i="1"/>
  <c r="K90" i="1"/>
  <c r="G90" i="1"/>
  <c r="F90" i="1"/>
  <c r="E90" i="1"/>
  <c r="L90" i="1" s="1"/>
  <c r="D90" i="1"/>
  <c r="C90" i="1"/>
  <c r="G89" i="1"/>
  <c r="E89" i="1"/>
  <c r="K89" i="1" s="1"/>
  <c r="D89" i="1"/>
  <c r="C89" i="1"/>
  <c r="M88" i="1"/>
  <c r="I88" i="1"/>
  <c r="G88" i="1"/>
  <c r="E88" i="1"/>
  <c r="N88" i="1" s="1"/>
  <c r="D88" i="1"/>
  <c r="C88" i="1"/>
  <c r="M87" i="1"/>
  <c r="L87" i="1"/>
  <c r="K87" i="1"/>
  <c r="I87" i="1"/>
  <c r="G87" i="1"/>
  <c r="F87" i="1"/>
  <c r="E87" i="1"/>
  <c r="N87" i="1" s="1"/>
  <c r="D87" i="1"/>
  <c r="C87" i="1"/>
  <c r="K86" i="1"/>
  <c r="G86" i="1"/>
  <c r="F86" i="1"/>
  <c r="E86" i="1"/>
  <c r="N86" i="1" s="1"/>
  <c r="D86" i="1"/>
  <c r="C86" i="1"/>
  <c r="G85" i="1"/>
  <c r="E85" i="1"/>
  <c r="K85" i="1" s="1"/>
  <c r="D85" i="1"/>
  <c r="C85" i="1"/>
  <c r="M84" i="1"/>
  <c r="I84" i="1"/>
  <c r="G84" i="1"/>
  <c r="E84" i="1"/>
  <c r="N84" i="1" s="1"/>
  <c r="D84" i="1"/>
  <c r="C84" i="1"/>
  <c r="M83" i="1"/>
  <c r="L83" i="1"/>
  <c r="K83" i="1"/>
  <c r="I83" i="1"/>
  <c r="G83" i="1"/>
  <c r="F83" i="1"/>
  <c r="E83" i="1"/>
  <c r="N83" i="1" s="1"/>
  <c r="D83" i="1"/>
  <c r="C83" i="1"/>
  <c r="N65" i="1"/>
  <c r="M65" i="1"/>
  <c r="L65" i="1"/>
  <c r="K65" i="1"/>
  <c r="J65" i="1"/>
  <c r="I65" i="1"/>
  <c r="N10" i="1"/>
  <c r="J85" i="1" l="1"/>
  <c r="J84" i="1"/>
  <c r="L86" i="1"/>
  <c r="J83" i="1"/>
  <c r="F84" i="1"/>
  <c r="K84" i="1"/>
  <c r="L85" i="1"/>
  <c r="I86" i="1"/>
  <c r="M86" i="1"/>
  <c r="J87" i="1"/>
  <c r="F88" i="1"/>
  <c r="K88" i="1"/>
  <c r="L89" i="1"/>
  <c r="I90" i="1"/>
  <c r="M90" i="1"/>
  <c r="J91" i="1"/>
  <c r="F92" i="1"/>
  <c r="K92" i="1"/>
  <c r="L93" i="1"/>
  <c r="I94" i="1"/>
  <c r="M94" i="1"/>
  <c r="J95" i="1"/>
  <c r="F96" i="1"/>
  <c r="K96" i="1"/>
  <c r="L97" i="1"/>
  <c r="I98" i="1"/>
  <c r="M98" i="1"/>
  <c r="J99" i="1"/>
  <c r="F100" i="1"/>
  <c r="K100" i="1"/>
  <c r="L84" i="1"/>
  <c r="I85" i="1"/>
  <c r="M85" i="1"/>
  <c r="J86" i="1"/>
  <c r="L88" i="1"/>
  <c r="I89" i="1"/>
  <c r="M89" i="1"/>
  <c r="J90" i="1"/>
  <c r="N90" i="1"/>
  <c r="L92" i="1"/>
  <c r="I93" i="1"/>
  <c r="M93" i="1"/>
  <c r="J94" i="1"/>
  <c r="N94" i="1"/>
  <c r="L96" i="1"/>
  <c r="I97" i="1"/>
  <c r="M97" i="1"/>
  <c r="J98" i="1"/>
  <c r="N98" i="1"/>
  <c r="L100" i="1"/>
  <c r="J89" i="1"/>
  <c r="N89" i="1"/>
  <c r="J93" i="1"/>
  <c r="N93" i="1"/>
  <c r="J97" i="1"/>
  <c r="N97" i="1"/>
  <c r="I100" i="1"/>
  <c r="M100" i="1"/>
  <c r="N85" i="1"/>
  <c r="F85" i="1"/>
  <c r="J88" i="1"/>
  <c r="F89" i="1"/>
  <c r="J92" i="1"/>
  <c r="F93" i="1"/>
  <c r="J96" i="1"/>
  <c r="F97" i="1"/>
  <c r="J100" i="1"/>
</calcChain>
</file>

<file path=xl/sharedStrings.xml><?xml version="1.0" encoding="utf-8"?>
<sst xmlns="http://schemas.openxmlformats.org/spreadsheetml/2006/main" count="729" uniqueCount="154">
  <si>
    <t>Klánovický Šlehův běh</t>
  </si>
  <si>
    <t>VÝSLEDKOVÁ LISTINA</t>
  </si>
  <si>
    <t>Datum:</t>
  </si>
  <si>
    <t>Ročník: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</si>
  <si>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</si>
  <si>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</si>
  <si>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</si>
  <si>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</si>
  <si>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</si>
  <si>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</si>
  <si>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</si>
  <si>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</si>
  <si>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</si>
  <si>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</si>
  <si>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</si>
  <si>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</si>
  <si>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</si>
  <si>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</si>
  <si>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</si>
  <si>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</si>
  <si>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</si>
  <si>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</si>
  <si>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Bradáč</t>
  </si>
  <si>
    <t>Jiří</t>
  </si>
  <si>
    <t>do 49</t>
  </si>
  <si>
    <t>SABZO</t>
  </si>
  <si>
    <t/>
  </si>
  <si>
    <t>M</t>
  </si>
  <si>
    <t>Král</t>
  </si>
  <si>
    <t>Vítězslav</t>
  </si>
  <si>
    <t>Sokol Vinohrady</t>
  </si>
  <si>
    <t xml:space="preserve">Hloška </t>
  </si>
  <si>
    <t>Vladimír</t>
  </si>
  <si>
    <t>do 29</t>
  </si>
  <si>
    <t>Kosmonosy</t>
  </si>
  <si>
    <t>Matějka</t>
  </si>
  <si>
    <t>Lukáš</t>
  </si>
  <si>
    <t>Klánovice</t>
  </si>
  <si>
    <t>Čermák</t>
  </si>
  <si>
    <t>do 39</t>
  </si>
  <si>
    <t xml:space="preserve"> </t>
  </si>
  <si>
    <t>Šťovíček</t>
  </si>
  <si>
    <t>Martin</t>
  </si>
  <si>
    <t>do 59</t>
  </si>
  <si>
    <t>Předhvozdí</t>
  </si>
  <si>
    <t xml:space="preserve">Lebeda </t>
  </si>
  <si>
    <t>Jakub</t>
  </si>
  <si>
    <t>Onlymuscles</t>
  </si>
  <si>
    <t>Mazurek</t>
  </si>
  <si>
    <t>Michael</t>
  </si>
  <si>
    <t>Odolena Voda</t>
  </si>
  <si>
    <t>Vacarda</t>
  </si>
  <si>
    <t>do 69</t>
  </si>
  <si>
    <t>Chládek</t>
  </si>
  <si>
    <t>Štěpán</t>
  </si>
  <si>
    <t>Bukvai</t>
  </si>
  <si>
    <t>Miloš</t>
  </si>
  <si>
    <t>Považská Bystrica</t>
  </si>
  <si>
    <t xml:space="preserve">Píša </t>
  </si>
  <si>
    <t>Praha Bohnice</t>
  </si>
  <si>
    <t>Šiman</t>
  </si>
  <si>
    <t>Eduard</t>
  </si>
  <si>
    <t>Sodomka</t>
  </si>
  <si>
    <t>Tomáš</t>
  </si>
  <si>
    <t>Šebesta</t>
  </si>
  <si>
    <t>Michal</t>
  </si>
  <si>
    <t>Kodr</t>
  </si>
  <si>
    <t>Karel</t>
  </si>
  <si>
    <t>ŽUCH</t>
  </si>
  <si>
    <t>Hejkrlík</t>
  </si>
  <si>
    <t>Filip</t>
  </si>
  <si>
    <t xml:space="preserve">Pekař </t>
  </si>
  <si>
    <t>Petr</t>
  </si>
  <si>
    <t>Atletika Stará Boleslav</t>
  </si>
  <si>
    <t>Jindra</t>
  </si>
  <si>
    <t>David</t>
  </si>
  <si>
    <t>Procházka</t>
  </si>
  <si>
    <t>Hanousek</t>
  </si>
  <si>
    <t>Holub</t>
  </si>
  <si>
    <t>Pavel</t>
  </si>
  <si>
    <t>Bering</t>
  </si>
  <si>
    <t>Jaroslav</t>
  </si>
  <si>
    <t>Liga 100</t>
  </si>
  <si>
    <t>Slamiak</t>
  </si>
  <si>
    <t>Stanislav</t>
  </si>
  <si>
    <t>Fojtík</t>
  </si>
  <si>
    <t>Zbyněk</t>
  </si>
  <si>
    <t>Matoušek</t>
  </si>
  <si>
    <t>Eurobike Praha</t>
  </si>
  <si>
    <t>Chvátal</t>
  </si>
  <si>
    <t>Úvaly</t>
  </si>
  <si>
    <t>Doležal</t>
  </si>
  <si>
    <t>Jaromír</t>
  </si>
  <si>
    <t>Plaňany</t>
  </si>
  <si>
    <t>Roubík</t>
  </si>
  <si>
    <t>František</t>
  </si>
  <si>
    <t>Čerčany</t>
  </si>
  <si>
    <t>Pullman</t>
  </si>
  <si>
    <t>Miroslav</t>
  </si>
  <si>
    <t>70 +</t>
  </si>
  <si>
    <t>Jablonec nad Nisou</t>
  </si>
  <si>
    <t>Půda</t>
  </si>
  <si>
    <t>Nový</t>
  </si>
  <si>
    <t>Břetislav</t>
  </si>
  <si>
    <t>Novák</t>
  </si>
  <si>
    <t>Paukert</t>
  </si>
  <si>
    <t>Milan</t>
  </si>
  <si>
    <t>Blahut</t>
  </si>
  <si>
    <t>Vlastimil</t>
  </si>
  <si>
    <t>Horní Počernice</t>
  </si>
  <si>
    <t>Jiří ml.</t>
  </si>
  <si>
    <t>Ovčinikov</t>
  </si>
  <si>
    <t>Březina</t>
  </si>
  <si>
    <t>Rožánek</t>
  </si>
  <si>
    <t>Černý</t>
  </si>
  <si>
    <t>Václav</t>
  </si>
  <si>
    <t>Dolejš</t>
  </si>
  <si>
    <t>Radomír</t>
  </si>
  <si>
    <t>Průša</t>
  </si>
  <si>
    <t>Jan</t>
  </si>
  <si>
    <t>ŽENY</t>
  </si>
  <si>
    <t>Hlošková</t>
  </si>
  <si>
    <t>Kristýna</t>
  </si>
  <si>
    <t>Ž</t>
  </si>
  <si>
    <t xml:space="preserve">Teplá </t>
  </si>
  <si>
    <t>Jana</t>
  </si>
  <si>
    <t xml:space="preserve">Úvaly </t>
  </si>
  <si>
    <t>Šafranková</t>
  </si>
  <si>
    <t>Klára</t>
  </si>
  <si>
    <t>Askino</t>
  </si>
  <si>
    <t>Chládková</t>
  </si>
  <si>
    <t>Adéla</t>
  </si>
  <si>
    <t>Šugová</t>
  </si>
  <si>
    <t>Naděžda</t>
  </si>
  <si>
    <t>Mališová</t>
  </si>
  <si>
    <t>Karla</t>
  </si>
  <si>
    <t>Broďáni</t>
  </si>
  <si>
    <t>Pavlína</t>
  </si>
  <si>
    <t>RunCzech Pacemakers</t>
  </si>
  <si>
    <t>Setínková</t>
  </si>
  <si>
    <t>Zuzana</t>
  </si>
  <si>
    <t>Šebestová</t>
  </si>
  <si>
    <t>Dolejšová</t>
  </si>
  <si>
    <t>Jitka</t>
  </si>
  <si>
    <t>Šimerová</t>
  </si>
  <si>
    <t>Alice</t>
  </si>
  <si>
    <t>Norková</t>
  </si>
  <si>
    <t>Zdena</t>
  </si>
  <si>
    <t>Chlupatá</t>
  </si>
  <si>
    <t>Ročňáková</t>
  </si>
  <si>
    <t>Miloslava</t>
  </si>
  <si>
    <t>Požgayová</t>
  </si>
  <si>
    <t>Teplá</t>
  </si>
  <si>
    <t>Magdaléna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</si>
</sst>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1" fontId="8" fillId="0" borderId="0" xfId="0" applyNumberFormat="1" applyFont="1"/>
    <xf numFmtId="0" fontId="8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/>
    <xf numFmtId="1" fontId="6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orun\Downloads\v&#253;sledky_z&#225;vod_&#269;.12_-_Kl&#225;novick&#253;_&#352;leh&#367;v_b&#283;h_24.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lenové SABZO"/>
      <sheetName val="STARTOVKA"/>
      <sheetName val="STARTOVKA SABZO "/>
      <sheetName val="VÝSLEDKOVÁ LISTINA"/>
      <sheetName val="ČAS"/>
      <sheetName val="POŘADÍ"/>
      <sheetName val="CELKEM"/>
      <sheetName val="TOMBOLA"/>
      <sheetName val="Muži do 39"/>
      <sheetName val="Muži do 49"/>
      <sheetName val="Muži do 59"/>
      <sheetName val="Muži do 69"/>
      <sheetName val="Muži nad 70"/>
      <sheetName val="Ženy do 39"/>
      <sheetName val="Ženy do 49"/>
      <sheetName val="Ženy do 59 "/>
      <sheetName val="Ženy do  69"/>
      <sheetName val="Ženy nd 70"/>
    </sheetNames>
    <sheetDataSet>
      <sheetData sheetId="0"/>
      <sheetData sheetId="1"/>
      <sheetData sheetId="2">
        <row r="1">
          <cell r="A1" t="str">
            <v>Číslo</v>
          </cell>
          <cell r="B1" t="str">
            <v>Příjmení</v>
          </cell>
          <cell r="C1" t="str">
            <v>Jméno</v>
          </cell>
          <cell r="D1" t="str">
            <v>Ročník</v>
          </cell>
        </row>
        <row r="2">
          <cell r="A2">
            <v>101</v>
          </cell>
          <cell r="B2" t="str">
            <v>Adam</v>
          </cell>
          <cell r="C2" t="str">
            <v>Petr</v>
          </cell>
          <cell r="D2">
            <v>1950</v>
          </cell>
        </row>
        <row r="3">
          <cell r="A3">
            <v>102</v>
          </cell>
          <cell r="B3" t="str">
            <v>Adámek</v>
          </cell>
          <cell r="C3" t="str">
            <v>Petr</v>
          </cell>
          <cell r="D3">
            <v>1954</v>
          </cell>
        </row>
        <row r="4">
          <cell r="A4">
            <v>105</v>
          </cell>
          <cell r="B4" t="str">
            <v>Benda</v>
          </cell>
          <cell r="C4" t="str">
            <v>Tomáš</v>
          </cell>
          <cell r="D4">
            <v>1976</v>
          </cell>
        </row>
        <row r="5">
          <cell r="A5">
            <v>106</v>
          </cell>
          <cell r="B5" t="str">
            <v>Březina</v>
          </cell>
          <cell r="C5" t="str">
            <v>Petr</v>
          </cell>
          <cell r="D5">
            <v>1946</v>
          </cell>
        </row>
        <row r="6">
          <cell r="A6">
            <v>108</v>
          </cell>
          <cell r="B6" t="str">
            <v>Cedrych</v>
          </cell>
          <cell r="C6" t="str">
            <v>Karel</v>
          </cell>
          <cell r="D6">
            <v>1955</v>
          </cell>
        </row>
        <row r="7">
          <cell r="A7">
            <v>109</v>
          </cell>
          <cell r="B7" t="str">
            <v>Cimbulka</v>
          </cell>
          <cell r="C7" t="str">
            <v>Václav</v>
          </cell>
          <cell r="D7">
            <v>1942</v>
          </cell>
        </row>
        <row r="8">
          <cell r="A8">
            <v>110</v>
          </cell>
          <cell r="B8" t="str">
            <v>Černý</v>
          </cell>
          <cell r="C8" t="str">
            <v>Václav</v>
          </cell>
          <cell r="D8">
            <v>1957</v>
          </cell>
        </row>
        <row r="9">
          <cell r="A9">
            <v>112</v>
          </cell>
          <cell r="B9" t="str">
            <v>Čižinský</v>
          </cell>
          <cell r="C9" t="str">
            <v>Jaromír</v>
          </cell>
          <cell r="D9">
            <v>1955</v>
          </cell>
        </row>
        <row r="10">
          <cell r="A10">
            <v>113</v>
          </cell>
          <cell r="B10" t="str">
            <v>Diviš</v>
          </cell>
          <cell r="C10" t="str">
            <v>Martin</v>
          </cell>
          <cell r="D10">
            <v>1963</v>
          </cell>
        </row>
        <row r="11">
          <cell r="A11">
            <v>114</v>
          </cell>
          <cell r="B11" t="str">
            <v>Dolejš</v>
          </cell>
          <cell r="C11" t="str">
            <v>Radomír</v>
          </cell>
          <cell r="D11">
            <v>1958</v>
          </cell>
        </row>
        <row r="12">
          <cell r="A12">
            <v>115</v>
          </cell>
          <cell r="B12" t="str">
            <v>Doležal</v>
          </cell>
          <cell r="C12" t="str">
            <v>Jaromír</v>
          </cell>
          <cell r="D12">
            <v>1957</v>
          </cell>
        </row>
        <row r="13">
          <cell r="A13">
            <v>119</v>
          </cell>
          <cell r="B13" t="str">
            <v>Frabša</v>
          </cell>
          <cell r="C13" t="str">
            <v>Michal</v>
          </cell>
          <cell r="D13">
            <v>1965</v>
          </cell>
        </row>
        <row r="14">
          <cell r="A14">
            <v>120</v>
          </cell>
          <cell r="B14" t="str">
            <v>Hampl</v>
          </cell>
          <cell r="C14" t="str">
            <v>Stanislav</v>
          </cell>
          <cell r="D14">
            <v>1956</v>
          </cell>
        </row>
        <row r="15">
          <cell r="A15">
            <v>122</v>
          </cell>
          <cell r="B15" t="str">
            <v>Janeček</v>
          </cell>
          <cell r="C15" t="str">
            <v>Jaroslav</v>
          </cell>
          <cell r="D15">
            <v>1940</v>
          </cell>
        </row>
        <row r="16">
          <cell r="A16">
            <v>124</v>
          </cell>
          <cell r="B16" t="str">
            <v>Jindra</v>
          </cell>
          <cell r="C16" t="str">
            <v>David</v>
          </cell>
          <cell r="D16">
            <v>1960</v>
          </cell>
        </row>
        <row r="17">
          <cell r="A17">
            <v>126</v>
          </cell>
          <cell r="B17" t="str">
            <v>Ledvinka</v>
          </cell>
          <cell r="C17" t="str">
            <v>Josef</v>
          </cell>
          <cell r="D17">
            <v>1972</v>
          </cell>
        </row>
        <row r="18">
          <cell r="A18">
            <v>128</v>
          </cell>
          <cell r="B18" t="str">
            <v>Matějovský</v>
          </cell>
          <cell r="C18" t="str">
            <v>Pavel</v>
          </cell>
          <cell r="D18">
            <v>1965</v>
          </cell>
        </row>
        <row r="19">
          <cell r="A19">
            <v>129</v>
          </cell>
          <cell r="B19" t="str">
            <v>Miřejovský</v>
          </cell>
          <cell r="C19" t="str">
            <v>Tomáš</v>
          </cell>
          <cell r="D19">
            <v>1961</v>
          </cell>
        </row>
        <row r="20">
          <cell r="A20">
            <v>131</v>
          </cell>
          <cell r="B20" t="str">
            <v>Novák</v>
          </cell>
          <cell r="C20" t="str">
            <v>Pavel</v>
          </cell>
          <cell r="D20">
            <v>1953</v>
          </cell>
        </row>
        <row r="21">
          <cell r="A21">
            <v>132</v>
          </cell>
          <cell r="B21" t="str">
            <v>Nový</v>
          </cell>
          <cell r="C21" t="str">
            <v>Břetislav</v>
          </cell>
          <cell r="D21">
            <v>1947</v>
          </cell>
        </row>
        <row r="22">
          <cell r="A22">
            <v>133</v>
          </cell>
          <cell r="B22" t="str">
            <v>Ovčinikov</v>
          </cell>
          <cell r="C22" t="str">
            <v>Milan</v>
          </cell>
          <cell r="D22">
            <v>1950</v>
          </cell>
        </row>
        <row r="23">
          <cell r="A23">
            <v>136</v>
          </cell>
          <cell r="B23" t="str">
            <v>Paukert</v>
          </cell>
          <cell r="C23" t="str">
            <v>Milan</v>
          </cell>
          <cell r="D23">
            <v>1950</v>
          </cell>
        </row>
        <row r="24">
          <cell r="A24">
            <v>138</v>
          </cell>
          <cell r="B24" t="str">
            <v>Pilný</v>
          </cell>
          <cell r="C24" t="str">
            <v>Luděk</v>
          </cell>
          <cell r="D24">
            <v>1957</v>
          </cell>
        </row>
        <row r="25">
          <cell r="A25">
            <v>139</v>
          </cell>
          <cell r="B25" t="str">
            <v>Plzák</v>
          </cell>
          <cell r="C25" t="str">
            <v>Jiří</v>
          </cell>
          <cell r="D25">
            <v>1946</v>
          </cell>
        </row>
        <row r="26">
          <cell r="A26">
            <v>140</v>
          </cell>
          <cell r="B26" t="str">
            <v>Pokorný</v>
          </cell>
          <cell r="C26" t="str">
            <v>Jan</v>
          </cell>
          <cell r="D26">
            <v>1957</v>
          </cell>
        </row>
        <row r="27">
          <cell r="A27">
            <v>141</v>
          </cell>
          <cell r="B27" t="str">
            <v>Procházka</v>
          </cell>
          <cell r="C27" t="str">
            <v>Jiří ml.</v>
          </cell>
          <cell r="D27">
            <v>1988</v>
          </cell>
        </row>
        <row r="28">
          <cell r="A28">
            <v>142</v>
          </cell>
          <cell r="B28" t="str">
            <v>Procházka</v>
          </cell>
          <cell r="C28" t="str">
            <v>Tomáš</v>
          </cell>
          <cell r="D28">
            <v>1979</v>
          </cell>
        </row>
        <row r="29">
          <cell r="A29">
            <v>143</v>
          </cell>
          <cell r="B29" t="str">
            <v>Pucholt</v>
          </cell>
          <cell r="C29" t="str">
            <v>Miroslav</v>
          </cell>
          <cell r="D29">
            <v>1951</v>
          </cell>
        </row>
        <row r="30">
          <cell r="A30">
            <v>144</v>
          </cell>
          <cell r="B30" t="str">
            <v>Rabiňák</v>
          </cell>
          <cell r="C30" t="str">
            <v>Martin</v>
          </cell>
          <cell r="D30">
            <v>1979</v>
          </cell>
        </row>
        <row r="31">
          <cell r="A31">
            <v>145</v>
          </cell>
          <cell r="B31" t="str">
            <v>Rada</v>
          </cell>
          <cell r="C31" t="str">
            <v>Petr</v>
          </cell>
          <cell r="D31">
            <v>1964</v>
          </cell>
        </row>
        <row r="32">
          <cell r="A32">
            <v>146</v>
          </cell>
          <cell r="B32" t="str">
            <v>Rádl</v>
          </cell>
          <cell r="C32" t="str">
            <v>Pavel</v>
          </cell>
          <cell r="D32">
            <v>1956</v>
          </cell>
        </row>
        <row r="33">
          <cell r="A33">
            <v>147</v>
          </cell>
          <cell r="B33" t="str">
            <v>Rožánek</v>
          </cell>
          <cell r="C33" t="str">
            <v>Vladimír</v>
          </cell>
          <cell r="D33">
            <v>1958</v>
          </cell>
        </row>
        <row r="34">
          <cell r="A34">
            <v>148</v>
          </cell>
          <cell r="B34" t="str">
            <v>Skokan</v>
          </cell>
          <cell r="C34" t="str">
            <v>Miroslav</v>
          </cell>
          <cell r="D34">
            <v>1939</v>
          </cell>
        </row>
        <row r="35">
          <cell r="A35">
            <v>149</v>
          </cell>
          <cell r="B35" t="str">
            <v>Šnajberk</v>
          </cell>
          <cell r="C35" t="str">
            <v>Jiří</v>
          </cell>
          <cell r="D35">
            <v>1957</v>
          </cell>
        </row>
        <row r="36">
          <cell r="A36">
            <v>150</v>
          </cell>
          <cell r="B36" t="str">
            <v>Urban</v>
          </cell>
          <cell r="C36" t="str">
            <v>Josef</v>
          </cell>
          <cell r="D36">
            <v>1956</v>
          </cell>
        </row>
        <row r="37">
          <cell r="A37">
            <v>153</v>
          </cell>
          <cell r="B37" t="str">
            <v>Pěkný</v>
          </cell>
          <cell r="C37" t="str">
            <v>Jan</v>
          </cell>
          <cell r="D37">
            <v>1952</v>
          </cell>
        </row>
        <row r="38">
          <cell r="A38">
            <v>157</v>
          </cell>
          <cell r="B38" t="str">
            <v>Procházka</v>
          </cell>
          <cell r="C38" t="str">
            <v>Jiří</v>
          </cell>
          <cell r="D38">
            <v>1955</v>
          </cell>
        </row>
        <row r="39">
          <cell r="A39">
            <v>158</v>
          </cell>
          <cell r="B39" t="str">
            <v>Březina</v>
          </cell>
          <cell r="C39" t="str">
            <v>Tomáš</v>
          </cell>
          <cell r="D39">
            <v>1970</v>
          </cell>
        </row>
        <row r="40">
          <cell r="A40">
            <v>159</v>
          </cell>
          <cell r="B40" t="str">
            <v>Etrych</v>
          </cell>
          <cell r="C40" t="str">
            <v>Tomáš</v>
          </cell>
          <cell r="D40">
            <v>1973</v>
          </cell>
        </row>
        <row r="41">
          <cell r="A41">
            <v>160</v>
          </cell>
          <cell r="B41" t="str">
            <v>Kuriš</v>
          </cell>
          <cell r="C41" t="str">
            <v>Radek</v>
          </cell>
          <cell r="D41">
            <v>1971</v>
          </cell>
        </row>
        <row r="42">
          <cell r="A42">
            <v>161</v>
          </cell>
          <cell r="B42" t="str">
            <v>Holan</v>
          </cell>
          <cell r="C42" t="str">
            <v>Martin</v>
          </cell>
          <cell r="D42">
            <v>1963</v>
          </cell>
        </row>
        <row r="43">
          <cell r="A43">
            <v>164</v>
          </cell>
          <cell r="B43" t="str">
            <v>Procházka</v>
          </cell>
          <cell r="C43" t="str">
            <v>Michal</v>
          </cell>
          <cell r="D43">
            <v>1982</v>
          </cell>
        </row>
        <row r="44">
          <cell r="A44">
            <v>165</v>
          </cell>
          <cell r="B44" t="str">
            <v>Hejkrlík</v>
          </cell>
          <cell r="C44" t="str">
            <v>Filip</v>
          </cell>
          <cell r="D44">
            <v>1979</v>
          </cell>
        </row>
        <row r="45">
          <cell r="A45">
            <v>166</v>
          </cell>
          <cell r="B45" t="str">
            <v>Bradáč</v>
          </cell>
          <cell r="C45" t="str">
            <v>Jiří</v>
          </cell>
          <cell r="D45">
            <v>1982</v>
          </cell>
        </row>
        <row r="46">
          <cell r="A46">
            <v>167</v>
          </cell>
          <cell r="B46" t="str">
            <v>Šebesta</v>
          </cell>
          <cell r="C46" t="str">
            <v>Michal</v>
          </cell>
          <cell r="D46">
            <v>1983</v>
          </cell>
        </row>
        <row r="47">
          <cell r="A47">
            <v>169</v>
          </cell>
          <cell r="B47" t="str">
            <v>Moch</v>
          </cell>
          <cell r="C47" t="str">
            <v>Ivan</v>
          </cell>
          <cell r="D47">
            <v>1951</v>
          </cell>
        </row>
        <row r="48">
          <cell r="A48">
            <v>170</v>
          </cell>
          <cell r="B48" t="str">
            <v>Miler</v>
          </cell>
          <cell r="C48" t="str">
            <v>Jaroslav</v>
          </cell>
          <cell r="D48">
            <v>1985</v>
          </cell>
        </row>
        <row r="49">
          <cell r="A49">
            <v>171</v>
          </cell>
          <cell r="B49" t="str">
            <v>Slamiak</v>
          </cell>
          <cell r="C49" t="str">
            <v>Stanislav</v>
          </cell>
          <cell r="D49">
            <v>1962</v>
          </cell>
        </row>
        <row r="50">
          <cell r="A50">
            <v>172</v>
          </cell>
          <cell r="B50" t="str">
            <v>Fojtík</v>
          </cell>
          <cell r="C50" t="str">
            <v>Zbyněk</v>
          </cell>
          <cell r="D50">
            <v>1959</v>
          </cell>
        </row>
        <row r="51">
          <cell r="A51">
            <v>173</v>
          </cell>
          <cell r="B51" t="str">
            <v>Čermák</v>
          </cell>
          <cell r="C51" t="str">
            <v>Lukáš</v>
          </cell>
          <cell r="D51">
            <v>1993</v>
          </cell>
        </row>
        <row r="52">
          <cell r="A52">
            <v>174</v>
          </cell>
          <cell r="B52" t="str">
            <v>Havelka</v>
          </cell>
          <cell r="C52" t="str">
            <v>Milan</v>
          </cell>
          <cell r="D52">
            <v>1968</v>
          </cell>
        </row>
        <row r="53">
          <cell r="A53">
            <v>175</v>
          </cell>
          <cell r="B53" t="str">
            <v>Šťástka</v>
          </cell>
          <cell r="C53" t="str">
            <v>Jiří</v>
          </cell>
          <cell r="D53">
            <v>1958</v>
          </cell>
        </row>
        <row r="54">
          <cell r="A54">
            <v>176</v>
          </cell>
          <cell r="B54" t="str">
            <v>Aldorf</v>
          </cell>
          <cell r="C54" t="str">
            <v>Luboš</v>
          </cell>
          <cell r="D54">
            <v>1964</v>
          </cell>
        </row>
        <row r="55">
          <cell r="A55">
            <v>177</v>
          </cell>
          <cell r="B55" t="str">
            <v>Procházka</v>
          </cell>
          <cell r="C55" t="str">
            <v>Tomáš ml.</v>
          </cell>
          <cell r="D55">
            <v>2007</v>
          </cell>
        </row>
        <row r="56">
          <cell r="A56">
            <v>178</v>
          </cell>
          <cell r="B56" t="str">
            <v>Teplý</v>
          </cell>
          <cell r="C56" t="str">
            <v>Ondřej</v>
          </cell>
          <cell r="D56">
            <v>1978</v>
          </cell>
        </row>
        <row r="57">
          <cell r="A57">
            <v>179</v>
          </cell>
          <cell r="B57" t="str">
            <v>Šiman</v>
          </cell>
          <cell r="C57" t="str">
            <v>Eduard</v>
          </cell>
          <cell r="D57">
            <v>1965</v>
          </cell>
        </row>
        <row r="58">
          <cell r="A58">
            <v>180</v>
          </cell>
          <cell r="B58" t="str">
            <v>Sodomka</v>
          </cell>
          <cell r="C58" t="str">
            <v>Tomáš</v>
          </cell>
          <cell r="D58">
            <v>1972</v>
          </cell>
        </row>
        <row r="59">
          <cell r="A59">
            <v>181</v>
          </cell>
          <cell r="B59" t="str">
            <v>Zyma</v>
          </cell>
          <cell r="C59" t="str">
            <v>Miroslav</v>
          </cell>
          <cell r="D59">
            <v>1975</v>
          </cell>
        </row>
        <row r="60">
          <cell r="A60">
            <v>182</v>
          </cell>
          <cell r="B60" t="str">
            <v>Hoke</v>
          </cell>
          <cell r="C60" t="str">
            <v>Milan</v>
          </cell>
          <cell r="D60">
            <v>1961</v>
          </cell>
        </row>
        <row r="61">
          <cell r="A61">
            <v>183</v>
          </cell>
          <cell r="B61" t="str">
            <v>Blažek</v>
          </cell>
          <cell r="C61" t="str">
            <v>Jan</v>
          </cell>
          <cell r="D61">
            <v>1984</v>
          </cell>
        </row>
        <row r="62">
          <cell r="A62">
            <v>184</v>
          </cell>
          <cell r="B62" t="str">
            <v>Vacarda</v>
          </cell>
          <cell r="C62" t="str">
            <v>Vladimír</v>
          </cell>
          <cell r="D62">
            <v>1959</v>
          </cell>
        </row>
        <row r="63">
          <cell r="A63">
            <v>185</v>
          </cell>
          <cell r="B63" t="str">
            <v>Hanousek</v>
          </cell>
          <cell r="C63" t="str">
            <v>Jakub</v>
          </cell>
          <cell r="D63">
            <v>1991</v>
          </cell>
        </row>
        <row r="64">
          <cell r="A64">
            <v>186</v>
          </cell>
          <cell r="B64" t="str">
            <v>Půda</v>
          </cell>
          <cell r="C64" t="str">
            <v>Jiří</v>
          </cell>
          <cell r="D64">
            <v>1952</v>
          </cell>
        </row>
        <row r="65">
          <cell r="A65">
            <v>187</v>
          </cell>
          <cell r="B65" t="str">
            <v>Klikar</v>
          </cell>
          <cell r="C65" t="str">
            <v>Jaroslav</v>
          </cell>
          <cell r="D65">
            <v>1981</v>
          </cell>
        </row>
        <row r="66">
          <cell r="A66" t="str">
            <v>Číslo</v>
          </cell>
          <cell r="B66" t="str">
            <v>Příjmení</v>
          </cell>
          <cell r="C66" t="str">
            <v>Jméno</v>
          </cell>
          <cell r="D66" t="str">
            <v>Ročník</v>
          </cell>
        </row>
        <row r="67">
          <cell r="A67">
            <v>201</v>
          </cell>
          <cell r="B67" t="str">
            <v>Borovičková</v>
          </cell>
          <cell r="C67" t="str">
            <v>Lenka</v>
          </cell>
          <cell r="D67">
            <v>1973</v>
          </cell>
        </row>
        <row r="68">
          <cell r="A68">
            <v>202</v>
          </cell>
          <cell r="B68" t="str">
            <v>Člupková</v>
          </cell>
          <cell r="C68" t="str">
            <v>Alice</v>
          </cell>
          <cell r="D68">
            <v>1964</v>
          </cell>
        </row>
        <row r="69">
          <cell r="A69">
            <v>203</v>
          </cell>
          <cell r="B69" t="str">
            <v>Chlupatá</v>
          </cell>
          <cell r="C69" t="str">
            <v>Jana</v>
          </cell>
          <cell r="D69">
            <v>1950</v>
          </cell>
        </row>
        <row r="70">
          <cell r="A70">
            <v>205</v>
          </cell>
          <cell r="B70" t="str">
            <v>Norková</v>
          </cell>
          <cell r="C70" t="str">
            <v>Zdena</v>
          </cell>
          <cell r="D70">
            <v>1952</v>
          </cell>
        </row>
        <row r="71">
          <cell r="A71">
            <v>206</v>
          </cell>
          <cell r="B71" t="str">
            <v>Preislerová</v>
          </cell>
          <cell r="C71" t="str">
            <v>Jiřina</v>
          </cell>
          <cell r="D71">
            <v>1948</v>
          </cell>
        </row>
        <row r="72">
          <cell r="A72">
            <v>207</v>
          </cell>
          <cell r="B72" t="str">
            <v>Pucholtová</v>
          </cell>
          <cell r="C72" t="str">
            <v>Zdeňka</v>
          </cell>
          <cell r="D72">
            <v>1959</v>
          </cell>
        </row>
        <row r="73">
          <cell r="A73">
            <v>213</v>
          </cell>
          <cell r="B73" t="str">
            <v>Flieglová</v>
          </cell>
          <cell r="C73" t="str">
            <v>Alena</v>
          </cell>
          <cell r="D73">
            <v>1962</v>
          </cell>
        </row>
        <row r="74">
          <cell r="A74">
            <v>214</v>
          </cell>
          <cell r="B74" t="str">
            <v>Požgayová</v>
          </cell>
          <cell r="C74" t="str">
            <v>Jana</v>
          </cell>
          <cell r="D74">
            <v>1955</v>
          </cell>
        </row>
        <row r="75">
          <cell r="A75">
            <v>215</v>
          </cell>
          <cell r="B75" t="str">
            <v>Dolejšová</v>
          </cell>
          <cell r="C75" t="str">
            <v>Jitka</v>
          </cell>
          <cell r="D75">
            <v>1960</v>
          </cell>
        </row>
        <row r="76">
          <cell r="A76">
            <v>216</v>
          </cell>
          <cell r="B76" t="str">
            <v>Zeidlerová</v>
          </cell>
          <cell r="C76" t="str">
            <v>Jarmila</v>
          </cell>
          <cell r="D76">
            <v>1951</v>
          </cell>
        </row>
        <row r="77">
          <cell r="A77">
            <v>217</v>
          </cell>
          <cell r="B77" t="str">
            <v>Kasalová</v>
          </cell>
          <cell r="C77" t="str">
            <v>Barbora</v>
          </cell>
          <cell r="D77">
            <v>1961</v>
          </cell>
        </row>
        <row r="78">
          <cell r="A78">
            <v>218</v>
          </cell>
          <cell r="B78" t="str">
            <v>Rada</v>
          </cell>
          <cell r="C78" t="str">
            <v>Vlaďka</v>
          </cell>
          <cell r="D78">
            <v>1987</v>
          </cell>
        </row>
        <row r="79">
          <cell r="A79">
            <v>220</v>
          </cell>
          <cell r="B79" t="str">
            <v>Trnková</v>
          </cell>
          <cell r="C79" t="str">
            <v>Štěpánka</v>
          </cell>
          <cell r="D79">
            <v>1973</v>
          </cell>
        </row>
        <row r="80">
          <cell r="A80">
            <v>221</v>
          </cell>
          <cell r="B80" t="str">
            <v>Mališová</v>
          </cell>
          <cell r="C80" t="str">
            <v>Karla</v>
          </cell>
          <cell r="D80">
            <v>1960</v>
          </cell>
        </row>
        <row r="81">
          <cell r="A81">
            <v>222</v>
          </cell>
          <cell r="B81" t="str">
            <v>Ročňáková</v>
          </cell>
          <cell r="C81" t="str">
            <v>Miloslava</v>
          </cell>
          <cell r="D81">
            <v>1945</v>
          </cell>
        </row>
        <row r="82">
          <cell r="A82">
            <v>223</v>
          </cell>
          <cell r="B82" t="str">
            <v>Vlachynská</v>
          </cell>
          <cell r="C82" t="str">
            <v>Libuše</v>
          </cell>
          <cell r="D82">
            <v>1962</v>
          </cell>
        </row>
        <row r="83">
          <cell r="A83">
            <v>224</v>
          </cell>
          <cell r="B83" t="str">
            <v>Seemanová</v>
          </cell>
          <cell r="C83" t="str">
            <v>Jana</v>
          </cell>
          <cell r="D83">
            <v>1975</v>
          </cell>
        </row>
        <row r="84">
          <cell r="A84">
            <v>225</v>
          </cell>
          <cell r="B84" t="str">
            <v>Šebestová</v>
          </cell>
          <cell r="C84" t="str">
            <v>Jana</v>
          </cell>
          <cell r="D84">
            <v>1985</v>
          </cell>
        </row>
        <row r="85">
          <cell r="A85">
            <v>226</v>
          </cell>
          <cell r="B85" t="str">
            <v>Kostolná</v>
          </cell>
          <cell r="C85" t="str">
            <v>Hana</v>
          </cell>
          <cell r="D85">
            <v>1988</v>
          </cell>
        </row>
        <row r="86">
          <cell r="A86">
            <v>227</v>
          </cell>
          <cell r="B86" t="str">
            <v>Šimerová</v>
          </cell>
          <cell r="C86" t="str">
            <v>Alice</v>
          </cell>
          <cell r="D86">
            <v>1971</v>
          </cell>
        </row>
        <row r="87">
          <cell r="A87">
            <v>228</v>
          </cell>
          <cell r="B87" t="str">
            <v>Treglerová</v>
          </cell>
          <cell r="C87" t="str">
            <v>Alice</v>
          </cell>
          <cell r="D87">
            <v>1971</v>
          </cell>
        </row>
        <row r="88">
          <cell r="A88">
            <v>229</v>
          </cell>
          <cell r="B88" t="str">
            <v>Setínková</v>
          </cell>
          <cell r="C88" t="str">
            <v>Zuzana</v>
          </cell>
          <cell r="D88">
            <v>1957</v>
          </cell>
        </row>
        <row r="89">
          <cell r="A89">
            <v>230</v>
          </cell>
          <cell r="B89" t="str">
            <v>Pucholtová</v>
          </cell>
          <cell r="C89" t="str">
            <v>Barbora</v>
          </cell>
          <cell r="D89">
            <v>1985</v>
          </cell>
        </row>
        <row r="90">
          <cell r="A90">
            <v>231</v>
          </cell>
          <cell r="B90" t="str">
            <v>Šugová</v>
          </cell>
          <cell r="C90" t="str">
            <v>Naděžda</v>
          </cell>
          <cell r="D90">
            <v>1987</v>
          </cell>
        </row>
        <row r="91">
          <cell r="A91">
            <v>232</v>
          </cell>
          <cell r="B91" t="str">
            <v>Jungová</v>
          </cell>
          <cell r="C91" t="str">
            <v>Michaela</v>
          </cell>
          <cell r="D91">
            <v>1973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AF1C-43F5-41D0-8BD9-09BAA4155619}">
  <sheetPr>
    <pageSetUpPr fitToPage="1"/>
  </sheetPr>
  <dimension ref="A1:P100"/>
  <sheetViews>
    <sheetView showGridLines="0" tabSelected="1" zoomScaleNormal="100" workbookViewId="0">
      <selection activeCell="A11" sqref="A11"/>
    </sheetView>
  </sheetViews>
  <sheetFormatPr defaultColWidth="9.109375" defaultRowHeight="13.8" x14ac:dyDescent="0.3"/>
  <cols>
    <col min="1" max="1" width="4.88671875" style="17" customWidth="1"/>
    <col min="2" max="2" width="5.44140625" style="17" customWidth="1"/>
    <col min="3" max="3" width="12.6640625" style="17" customWidth="1"/>
    <col min="4" max="4" width="11.44140625" style="17" customWidth="1"/>
    <col min="5" max="5" width="8" style="37" customWidth="1"/>
    <col min="6" max="6" width="13.44140625" style="17" customWidth="1"/>
    <col min="7" max="7" width="20.6640625" style="17" customWidth="1"/>
    <col min="8" max="8" width="10.6640625" style="17" customWidth="1"/>
    <col min="9" max="14" width="5.44140625" style="17" customWidth="1"/>
    <col min="15" max="15" width="6.6640625" style="16" customWidth="1"/>
    <col min="16" max="16384" width="9.109375" style="17"/>
  </cols>
  <sheetData>
    <row r="1" spans="1:16" s="2" customFormat="1" ht="25.8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" customFormat="1" ht="3" customHeight="1" x14ac:dyDescent="0.2">
      <c r="A2" s="3"/>
      <c r="B2" s="3"/>
      <c r="C2" s="3"/>
      <c r="D2" s="3"/>
      <c r="E2" s="3"/>
      <c r="F2" s="3"/>
      <c r="G2" s="3"/>
      <c r="H2" s="3"/>
      <c r="O2" s="5"/>
    </row>
    <row r="3" spans="1:16" s="7" customFormat="1" ht="21" x14ac:dyDescent="0.4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4" customFormat="1" ht="3" customHeight="1" x14ac:dyDescent="0.2">
      <c r="A4" s="3"/>
      <c r="B4" s="3"/>
      <c r="C4" s="3"/>
      <c r="D4" s="3"/>
      <c r="E4" s="3"/>
      <c r="F4" s="3"/>
      <c r="G4" s="3"/>
      <c r="H4" s="3"/>
      <c r="O4" s="5"/>
    </row>
    <row r="5" spans="1:16" ht="15.6" x14ac:dyDescent="0.3">
      <c r="A5" s="8" t="s">
        <v>2</v>
      </c>
      <c r="B5" s="9"/>
      <c r="C5" s="10">
        <v>45771</v>
      </c>
      <c r="D5" s="10"/>
      <c r="E5" s="11" t="s">
        <v>3</v>
      </c>
      <c r="F5" s="12">
        <v>2</v>
      </c>
      <c r="G5" s="13"/>
      <c r="H5" s="14"/>
      <c r="I5" s="15">
        <v>4500</v>
      </c>
      <c r="J5" s="15"/>
      <c r="K5" s="15"/>
      <c r="L5" s="15"/>
      <c r="M5" s="15"/>
      <c r="N5" s="15"/>
    </row>
    <row r="6" spans="1:16" s="19" customFormat="1" ht="9.75" customHeight="1" x14ac:dyDescent="0.3">
      <c r="A6" s="18"/>
      <c r="B6" s="18"/>
      <c r="C6" s="18"/>
      <c r="D6" s="18"/>
      <c r="E6" s="18"/>
      <c r="F6" s="18"/>
      <c r="G6" s="18"/>
      <c r="H6" s="8"/>
      <c r="O6" s="20"/>
    </row>
    <row r="7" spans="1:16" s="4" customFormat="1" ht="3" customHeight="1" x14ac:dyDescent="0.2">
      <c r="A7" s="3"/>
      <c r="B7" s="3"/>
      <c r="C7" s="3"/>
      <c r="D7" s="3"/>
      <c r="E7" s="3"/>
      <c r="F7" s="3"/>
      <c r="G7" s="3"/>
      <c r="H7" s="3"/>
      <c r="O7" s="5"/>
    </row>
    <row r="8" spans="1:16" s="22" customFormat="1" ht="18" x14ac:dyDescent="0.35">
      <c r="A8" s="21" t="s">
        <v>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s="4" customFormat="1" ht="3" customHeight="1" x14ac:dyDescent="0.2">
      <c r="A9" s="3"/>
      <c r="B9" s="3"/>
      <c r="C9" s="3"/>
      <c r="D9" s="3"/>
      <c r="E9" s="3"/>
      <c r="F9" s="3"/>
      <c r="G9" s="3"/>
      <c r="H9" s="3"/>
      <c r="O9" s="5"/>
    </row>
    <row r="10" spans="1:16" ht="12.75" customHeight="1" x14ac:dyDescent="0.3">
      <c r="A10" s="23"/>
      <c r="B10" s="24" t="s">
        <v>5</v>
      </c>
      <c r="C10" s="23"/>
      <c r="D10" s="23"/>
      <c r="E10" s="25" t="s">
        <v>6</v>
      </c>
      <c r="F10" s="23"/>
      <c r="G10" s="23"/>
      <c r="H10" s="23"/>
      <c r="I10" s="26">
        <v>29</v>
      </c>
      <c r="J10" s="26">
        <v>39</v>
      </c>
      <c r="K10" s="26">
        <v>49</v>
      </c>
      <c r="L10" s="26">
        <v>59</v>
      </c>
      <c r="M10" s="26">
        <v>69</v>
      </c>
      <c r="N10" s="27">
        <f>M10+1</f>
        <v>70</v>
      </c>
      <c r="O10" s="23"/>
    </row>
    <row r="11" spans="1:16" x14ac:dyDescent="0.3">
      <c r="A11" s="28" t="s">
        <v>7</v>
      </c>
      <c r="B11" s="29" t="s">
        <v>8</v>
      </c>
      <c r="C11" s="28" t="s">
        <v>9</v>
      </c>
      <c r="D11" s="28" t="s">
        <v>10</v>
      </c>
      <c r="E11" s="28" t="s">
        <v>11</v>
      </c>
      <c r="F11" s="28" t="s">
        <v>12</v>
      </c>
      <c r="G11" s="28" t="s">
        <v>13</v>
      </c>
      <c r="H11" s="28" t="s">
        <v>14</v>
      </c>
      <c r="I11" s="30" t="s">
        <v>15</v>
      </c>
      <c r="J11" s="30" t="s">
        <v>16</v>
      </c>
      <c r="K11" s="30" t="s">
        <v>17</v>
      </c>
      <c r="L11" s="30" t="s">
        <v>18</v>
      </c>
      <c r="M11" s="30" t="s">
        <v>19</v>
      </c>
      <c r="N11" s="30" t="s">
        <v>20</v>
      </c>
      <c r="O11" s="28" t="s">
        <v>21</v>
      </c>
    </row>
    <row r="12" spans="1:16" x14ac:dyDescent="0.3">
      <c r="A12" s="31">
        <v>1</v>
      </c>
      <c r="B12" s="32">
        <v>166</v>
      </c>
      <c r="C12" s="33" t="s">
        <v>22</v>
      </c>
      <c r="D12" s="33" t="s">
        <v>23</v>
      </c>
      <c r="E12" s="31">
        <v>1982</v>
      </c>
      <c r="F12" s="31" t="s">
        <v>24</v>
      </c>
      <c r="G12" s="33" t="s">
        <v>25</v>
      </c>
      <c r="H12" s="34">
        <v>1.0949074074074075E-2</v>
      </c>
      <c r="I12" s="35" t="s">
        <v>26</v>
      </c>
      <c r="J12" s="35" t="s">
        <v>26</v>
      </c>
      <c r="K12" s="35">
        <v>1</v>
      </c>
      <c r="L12" s="35" t="s">
        <v>26</v>
      </c>
      <c r="M12" s="35" t="s">
        <v>26</v>
      </c>
      <c r="N12" s="35" t="s">
        <v>26</v>
      </c>
      <c r="O12" s="36" t="s">
        <v>27</v>
      </c>
    </row>
    <row r="13" spans="1:16" x14ac:dyDescent="0.3">
      <c r="A13" s="31">
        <v>2</v>
      </c>
      <c r="B13" s="32">
        <v>5</v>
      </c>
      <c r="C13" s="33" t="s">
        <v>28</v>
      </c>
      <c r="D13" s="33" t="s">
        <v>29</v>
      </c>
      <c r="E13" s="31">
        <v>1976</v>
      </c>
      <c r="F13" s="31" t="s">
        <v>24</v>
      </c>
      <c r="G13" s="33" t="s">
        <v>30</v>
      </c>
      <c r="H13" s="34">
        <v>1.1412037037037038E-2</v>
      </c>
      <c r="I13" s="35" t="s">
        <v>26</v>
      </c>
      <c r="J13" s="35" t="s">
        <v>26</v>
      </c>
      <c r="K13" s="35">
        <v>2</v>
      </c>
      <c r="L13" s="35" t="s">
        <v>26</v>
      </c>
      <c r="M13" s="35" t="s">
        <v>26</v>
      </c>
      <c r="N13" s="35" t="s">
        <v>26</v>
      </c>
      <c r="O13" s="36" t="s">
        <v>27</v>
      </c>
    </row>
    <row r="14" spans="1:16" x14ac:dyDescent="0.3">
      <c r="A14" s="31">
        <v>3</v>
      </c>
      <c r="B14" s="32">
        <v>25</v>
      </c>
      <c r="C14" s="33" t="s">
        <v>31</v>
      </c>
      <c r="D14" s="33" t="s">
        <v>32</v>
      </c>
      <c r="E14" s="31">
        <v>2009</v>
      </c>
      <c r="F14" s="31" t="s">
        <v>33</v>
      </c>
      <c r="G14" s="33" t="s">
        <v>34</v>
      </c>
      <c r="H14" s="34">
        <v>1.1435185185185185E-2</v>
      </c>
      <c r="I14" s="35">
        <v>1</v>
      </c>
      <c r="J14" s="35" t="s">
        <v>26</v>
      </c>
      <c r="K14" s="35" t="s">
        <v>26</v>
      </c>
      <c r="L14" s="35" t="s">
        <v>26</v>
      </c>
      <c r="M14" s="35" t="s">
        <v>26</v>
      </c>
      <c r="N14" s="35" t="s">
        <v>26</v>
      </c>
      <c r="O14" s="36" t="s">
        <v>27</v>
      </c>
    </row>
    <row r="15" spans="1:16" x14ac:dyDescent="0.3">
      <c r="A15" s="31">
        <v>4</v>
      </c>
      <c r="B15" s="32">
        <v>2</v>
      </c>
      <c r="C15" s="33" t="s">
        <v>35</v>
      </c>
      <c r="D15" s="33" t="s">
        <v>36</v>
      </c>
      <c r="E15" s="31">
        <v>1998</v>
      </c>
      <c r="F15" s="31" t="s">
        <v>33</v>
      </c>
      <c r="G15" s="33" t="s">
        <v>37</v>
      </c>
      <c r="H15" s="34">
        <v>1.1550925925925925E-2</v>
      </c>
      <c r="I15" s="35">
        <v>2</v>
      </c>
      <c r="J15" s="35" t="s">
        <v>26</v>
      </c>
      <c r="K15" s="35" t="s">
        <v>26</v>
      </c>
      <c r="L15" s="35" t="s">
        <v>26</v>
      </c>
      <c r="M15" s="35" t="s">
        <v>26</v>
      </c>
      <c r="N15" s="35" t="s">
        <v>26</v>
      </c>
      <c r="O15" s="36" t="s">
        <v>27</v>
      </c>
    </row>
    <row r="16" spans="1:16" x14ac:dyDescent="0.3">
      <c r="A16" s="31">
        <v>5</v>
      </c>
      <c r="B16" s="32">
        <v>173</v>
      </c>
      <c r="C16" s="33" t="s">
        <v>38</v>
      </c>
      <c r="D16" s="33" t="s">
        <v>36</v>
      </c>
      <c r="E16" s="31">
        <v>1993</v>
      </c>
      <c r="F16" s="31" t="s">
        <v>39</v>
      </c>
      <c r="G16" s="33" t="s">
        <v>25</v>
      </c>
      <c r="H16" s="34">
        <v>1.1585648148148149E-2</v>
      </c>
      <c r="I16" s="35" t="s">
        <v>26</v>
      </c>
      <c r="J16" s="35">
        <v>1</v>
      </c>
      <c r="K16" s="35" t="s">
        <v>26</v>
      </c>
      <c r="L16" s="35" t="s">
        <v>26</v>
      </c>
      <c r="M16" s="35" t="s">
        <v>26</v>
      </c>
      <c r="N16" s="35" t="s">
        <v>26</v>
      </c>
      <c r="O16" s="36" t="s">
        <v>27</v>
      </c>
      <c r="P16" s="17" t="s">
        <v>40</v>
      </c>
    </row>
    <row r="17" spans="1:15" x14ac:dyDescent="0.3">
      <c r="A17" s="31">
        <v>6</v>
      </c>
      <c r="B17" s="32">
        <v>19</v>
      </c>
      <c r="C17" s="33" t="s">
        <v>41</v>
      </c>
      <c r="D17" s="33" t="s">
        <v>42</v>
      </c>
      <c r="E17" s="31">
        <v>1974</v>
      </c>
      <c r="F17" s="31" t="s">
        <v>43</v>
      </c>
      <c r="G17" s="33" t="s">
        <v>44</v>
      </c>
      <c r="H17" s="34">
        <v>1.1956018518518517E-2</v>
      </c>
      <c r="I17" s="35" t="s">
        <v>26</v>
      </c>
      <c r="J17" s="35" t="s">
        <v>26</v>
      </c>
      <c r="K17" s="35" t="s">
        <v>26</v>
      </c>
      <c r="L17" s="35">
        <v>1</v>
      </c>
      <c r="M17" s="35" t="s">
        <v>26</v>
      </c>
      <c r="N17" s="35" t="s">
        <v>26</v>
      </c>
      <c r="O17" s="36" t="s">
        <v>27</v>
      </c>
    </row>
    <row r="18" spans="1:15" x14ac:dyDescent="0.3">
      <c r="A18" s="31">
        <v>7</v>
      </c>
      <c r="B18" s="32">
        <v>24</v>
      </c>
      <c r="C18" s="33" t="s">
        <v>45</v>
      </c>
      <c r="D18" s="33" t="s">
        <v>46</v>
      </c>
      <c r="E18" s="31">
        <v>1972</v>
      </c>
      <c r="F18" s="31" t="s">
        <v>43</v>
      </c>
      <c r="G18" s="33" t="s">
        <v>47</v>
      </c>
      <c r="H18" s="34">
        <v>1.230324074074074E-2</v>
      </c>
      <c r="I18" s="35" t="s">
        <v>26</v>
      </c>
      <c r="J18" s="35" t="s">
        <v>26</v>
      </c>
      <c r="K18" s="35" t="s">
        <v>26</v>
      </c>
      <c r="L18" s="35">
        <v>2</v>
      </c>
      <c r="M18" s="35" t="s">
        <v>26</v>
      </c>
      <c r="N18" s="35" t="s">
        <v>26</v>
      </c>
      <c r="O18" s="36" t="s">
        <v>27</v>
      </c>
    </row>
    <row r="19" spans="1:15" x14ac:dyDescent="0.3">
      <c r="A19" s="31">
        <v>8</v>
      </c>
      <c r="B19" s="32">
        <v>3</v>
      </c>
      <c r="C19" s="33" t="s">
        <v>48</v>
      </c>
      <c r="D19" s="33" t="s">
        <v>49</v>
      </c>
      <c r="E19" s="31">
        <v>1995</v>
      </c>
      <c r="F19" s="31" t="s">
        <v>39</v>
      </c>
      <c r="G19" s="33" t="s">
        <v>50</v>
      </c>
      <c r="H19" s="34">
        <v>1.2615740740740742E-2</v>
      </c>
      <c r="I19" s="35" t="s">
        <v>26</v>
      </c>
      <c r="J19" s="35">
        <v>2</v>
      </c>
      <c r="K19" s="35" t="s">
        <v>26</v>
      </c>
      <c r="L19" s="35" t="s">
        <v>26</v>
      </c>
      <c r="M19" s="35" t="s">
        <v>26</v>
      </c>
      <c r="N19" s="35" t="s">
        <v>26</v>
      </c>
      <c r="O19" s="36" t="s">
        <v>27</v>
      </c>
    </row>
    <row r="20" spans="1:15" x14ac:dyDescent="0.3">
      <c r="A20" s="31">
        <v>9</v>
      </c>
      <c r="B20" s="32">
        <v>184</v>
      </c>
      <c r="C20" s="33" t="s">
        <v>51</v>
      </c>
      <c r="D20" s="33" t="s">
        <v>32</v>
      </c>
      <c r="E20" s="31">
        <v>1959</v>
      </c>
      <c r="F20" s="31" t="s">
        <v>52</v>
      </c>
      <c r="G20" s="33" t="s">
        <v>25</v>
      </c>
      <c r="H20" s="34">
        <v>1.2650462962962962E-2</v>
      </c>
      <c r="I20" s="35" t="s">
        <v>26</v>
      </c>
      <c r="J20" s="35" t="s">
        <v>26</v>
      </c>
      <c r="K20" s="35" t="s">
        <v>26</v>
      </c>
      <c r="L20" s="35" t="s">
        <v>26</v>
      </c>
      <c r="M20" s="35">
        <v>1</v>
      </c>
      <c r="N20" s="35" t="s">
        <v>26</v>
      </c>
      <c r="O20" s="36" t="s">
        <v>27</v>
      </c>
    </row>
    <row r="21" spans="1:15" x14ac:dyDescent="0.3">
      <c r="A21" s="31">
        <v>10</v>
      </c>
      <c r="B21" s="32">
        <v>22</v>
      </c>
      <c r="C21" s="33" t="s">
        <v>53</v>
      </c>
      <c r="D21" s="33" t="s">
        <v>54</v>
      </c>
      <c r="E21" s="31">
        <v>1983</v>
      </c>
      <c r="F21" s="31" t="s">
        <v>24</v>
      </c>
      <c r="G21" s="33" t="s">
        <v>47</v>
      </c>
      <c r="H21" s="34">
        <v>1.283564814814815E-2</v>
      </c>
      <c r="I21" s="35" t="s">
        <v>26</v>
      </c>
      <c r="J21" s="35" t="s">
        <v>26</v>
      </c>
      <c r="K21" s="35">
        <v>3</v>
      </c>
      <c r="L21" s="35" t="s">
        <v>26</v>
      </c>
      <c r="M21" s="35" t="s">
        <v>26</v>
      </c>
      <c r="N21" s="35" t="s">
        <v>26</v>
      </c>
      <c r="O21" s="36" t="s">
        <v>27</v>
      </c>
    </row>
    <row r="22" spans="1:15" x14ac:dyDescent="0.3">
      <c r="A22" s="31">
        <v>11</v>
      </c>
      <c r="B22" s="32">
        <v>27</v>
      </c>
      <c r="C22" s="33" t="s">
        <v>55</v>
      </c>
      <c r="D22" s="33" t="s">
        <v>56</v>
      </c>
      <c r="E22" s="31">
        <v>1985</v>
      </c>
      <c r="F22" s="31" t="s">
        <v>24</v>
      </c>
      <c r="G22" s="33" t="s">
        <v>57</v>
      </c>
      <c r="H22" s="34">
        <v>1.3113425925925926E-2</v>
      </c>
      <c r="I22" s="35" t="s">
        <v>26</v>
      </c>
      <c r="J22" s="35" t="s">
        <v>26</v>
      </c>
      <c r="K22" s="35">
        <v>4</v>
      </c>
      <c r="L22" s="35" t="s">
        <v>26</v>
      </c>
      <c r="M22" s="35" t="s">
        <v>26</v>
      </c>
      <c r="N22" s="35" t="s">
        <v>26</v>
      </c>
      <c r="O22" s="36" t="s">
        <v>27</v>
      </c>
    </row>
    <row r="23" spans="1:15" x14ac:dyDescent="0.3">
      <c r="A23" s="31">
        <v>12</v>
      </c>
      <c r="B23" s="32">
        <v>9</v>
      </c>
      <c r="C23" s="33" t="s">
        <v>58</v>
      </c>
      <c r="D23" s="33" t="s">
        <v>42</v>
      </c>
      <c r="E23" s="31">
        <v>1979</v>
      </c>
      <c r="F23" s="31" t="s">
        <v>24</v>
      </c>
      <c r="G23" s="33" t="s">
        <v>59</v>
      </c>
      <c r="H23" s="34">
        <v>1.3310185185185187E-2</v>
      </c>
      <c r="I23" s="35" t="s">
        <v>26</v>
      </c>
      <c r="J23" s="35" t="s">
        <v>26</v>
      </c>
      <c r="K23" s="35">
        <v>5</v>
      </c>
      <c r="L23" s="35" t="s">
        <v>26</v>
      </c>
      <c r="M23" s="35" t="s">
        <v>26</v>
      </c>
      <c r="N23" s="35" t="s">
        <v>26</v>
      </c>
      <c r="O23" s="36" t="s">
        <v>27</v>
      </c>
    </row>
    <row r="24" spans="1:15" x14ac:dyDescent="0.3">
      <c r="A24" s="31">
        <v>13</v>
      </c>
      <c r="B24" s="32">
        <v>179</v>
      </c>
      <c r="C24" s="33" t="s">
        <v>60</v>
      </c>
      <c r="D24" s="33" t="s">
        <v>61</v>
      </c>
      <c r="E24" s="31">
        <v>1965</v>
      </c>
      <c r="F24" s="31" t="s">
        <v>52</v>
      </c>
      <c r="G24" s="33" t="s">
        <v>25</v>
      </c>
      <c r="H24" s="34">
        <v>1.3449074074074073E-2</v>
      </c>
      <c r="I24" s="35" t="s">
        <v>26</v>
      </c>
      <c r="J24" s="35" t="s">
        <v>26</v>
      </c>
      <c r="K24" s="35" t="s">
        <v>26</v>
      </c>
      <c r="L24" s="35" t="s">
        <v>26</v>
      </c>
      <c r="M24" s="35">
        <v>2</v>
      </c>
      <c r="N24" s="35" t="s">
        <v>26</v>
      </c>
      <c r="O24" s="36" t="s">
        <v>27</v>
      </c>
    </row>
    <row r="25" spans="1:15" x14ac:dyDescent="0.3">
      <c r="A25" s="31">
        <v>14</v>
      </c>
      <c r="B25" s="32">
        <v>180</v>
      </c>
      <c r="C25" s="33" t="s">
        <v>62</v>
      </c>
      <c r="D25" s="33" t="s">
        <v>63</v>
      </c>
      <c r="E25" s="31">
        <v>1972</v>
      </c>
      <c r="F25" s="31" t="s">
        <v>43</v>
      </c>
      <c r="G25" s="33" t="s">
        <v>25</v>
      </c>
      <c r="H25" s="34">
        <v>1.375E-2</v>
      </c>
      <c r="I25" s="35" t="s">
        <v>26</v>
      </c>
      <c r="J25" s="35" t="s">
        <v>26</v>
      </c>
      <c r="K25" s="35" t="s">
        <v>26</v>
      </c>
      <c r="L25" s="35">
        <v>3</v>
      </c>
      <c r="M25" s="35" t="s">
        <v>26</v>
      </c>
      <c r="N25" s="35" t="s">
        <v>26</v>
      </c>
      <c r="O25" s="36" t="s">
        <v>27</v>
      </c>
    </row>
    <row r="26" spans="1:15" x14ac:dyDescent="0.3">
      <c r="A26" s="31">
        <v>15</v>
      </c>
      <c r="B26" s="32">
        <v>167</v>
      </c>
      <c r="C26" s="33" t="s">
        <v>64</v>
      </c>
      <c r="D26" s="33" t="s">
        <v>65</v>
      </c>
      <c r="E26" s="31">
        <v>1983</v>
      </c>
      <c r="F26" s="31" t="s">
        <v>24</v>
      </c>
      <c r="G26" s="33" t="s">
        <v>25</v>
      </c>
      <c r="H26" s="34">
        <v>1.3773148148148147E-2</v>
      </c>
      <c r="I26" s="35" t="s">
        <v>26</v>
      </c>
      <c r="J26" s="35" t="s">
        <v>26</v>
      </c>
      <c r="K26" s="35">
        <v>6</v>
      </c>
      <c r="L26" s="35" t="s">
        <v>26</v>
      </c>
      <c r="M26" s="35" t="s">
        <v>26</v>
      </c>
      <c r="N26" s="35" t="s">
        <v>26</v>
      </c>
      <c r="O26" s="36" t="s">
        <v>27</v>
      </c>
    </row>
    <row r="27" spans="1:15" x14ac:dyDescent="0.3">
      <c r="A27" s="31">
        <v>16</v>
      </c>
      <c r="B27" s="32">
        <v>8</v>
      </c>
      <c r="C27" s="33" t="s">
        <v>66</v>
      </c>
      <c r="D27" s="33" t="s">
        <v>67</v>
      </c>
      <c r="E27" s="31">
        <v>1970</v>
      </c>
      <c r="F27" s="31" t="s">
        <v>43</v>
      </c>
      <c r="G27" s="33" t="s">
        <v>68</v>
      </c>
      <c r="H27" s="34">
        <v>1.4050925925925927E-2</v>
      </c>
      <c r="I27" s="35" t="s">
        <v>26</v>
      </c>
      <c r="J27" s="35" t="s">
        <v>26</v>
      </c>
      <c r="K27" s="35" t="s">
        <v>26</v>
      </c>
      <c r="L27" s="35">
        <v>4</v>
      </c>
      <c r="M27" s="35" t="s">
        <v>26</v>
      </c>
      <c r="N27" s="35" t="s">
        <v>26</v>
      </c>
      <c r="O27" s="36" t="s">
        <v>27</v>
      </c>
    </row>
    <row r="28" spans="1:15" x14ac:dyDescent="0.3">
      <c r="A28" s="31">
        <v>17</v>
      </c>
      <c r="B28" s="32">
        <v>165</v>
      </c>
      <c r="C28" s="33" t="s">
        <v>69</v>
      </c>
      <c r="D28" s="33" t="s">
        <v>70</v>
      </c>
      <c r="E28" s="31">
        <v>1979</v>
      </c>
      <c r="F28" s="31" t="s">
        <v>24</v>
      </c>
      <c r="G28" s="33" t="s">
        <v>25</v>
      </c>
      <c r="H28" s="34">
        <v>1.4178240740740741E-2</v>
      </c>
      <c r="I28" s="35" t="s">
        <v>26</v>
      </c>
      <c r="J28" s="35" t="s">
        <v>26</v>
      </c>
      <c r="K28" s="35">
        <v>7</v>
      </c>
      <c r="L28" s="35" t="s">
        <v>26</v>
      </c>
      <c r="M28" s="35" t="s">
        <v>26</v>
      </c>
      <c r="N28" s="35" t="s">
        <v>26</v>
      </c>
      <c r="O28" s="36" t="s">
        <v>27</v>
      </c>
    </row>
    <row r="29" spans="1:15" x14ac:dyDescent="0.3">
      <c r="A29" s="31">
        <v>18</v>
      </c>
      <c r="B29" s="32">
        <v>10</v>
      </c>
      <c r="C29" s="33" t="s">
        <v>71</v>
      </c>
      <c r="D29" s="33" t="s">
        <v>72</v>
      </c>
      <c r="E29" s="31">
        <v>1963</v>
      </c>
      <c r="F29" s="31" t="s">
        <v>52</v>
      </c>
      <c r="G29" s="33" t="s">
        <v>73</v>
      </c>
      <c r="H29" s="34">
        <v>1.4444444444444446E-2</v>
      </c>
      <c r="I29" s="35" t="s">
        <v>26</v>
      </c>
      <c r="J29" s="35" t="s">
        <v>26</v>
      </c>
      <c r="K29" s="35" t="s">
        <v>26</v>
      </c>
      <c r="L29" s="35" t="s">
        <v>26</v>
      </c>
      <c r="M29" s="35">
        <v>3</v>
      </c>
      <c r="N29" s="35" t="s">
        <v>26</v>
      </c>
      <c r="O29" s="36" t="s">
        <v>27</v>
      </c>
    </row>
    <row r="30" spans="1:15" x14ac:dyDescent="0.3">
      <c r="A30" s="31">
        <v>19</v>
      </c>
      <c r="B30" s="32">
        <v>124</v>
      </c>
      <c r="C30" s="33" t="s">
        <v>74</v>
      </c>
      <c r="D30" s="33" t="s">
        <v>75</v>
      </c>
      <c r="E30" s="31">
        <v>1960</v>
      </c>
      <c r="F30" s="31" t="s">
        <v>52</v>
      </c>
      <c r="G30" s="33" t="s">
        <v>25</v>
      </c>
      <c r="H30" s="34">
        <v>1.4687499999999999E-2</v>
      </c>
      <c r="I30" s="35" t="s">
        <v>26</v>
      </c>
      <c r="J30" s="35" t="s">
        <v>26</v>
      </c>
      <c r="K30" s="35" t="s">
        <v>26</v>
      </c>
      <c r="L30" s="35" t="s">
        <v>26</v>
      </c>
      <c r="M30" s="35">
        <v>4</v>
      </c>
      <c r="N30" s="35" t="s">
        <v>26</v>
      </c>
      <c r="O30" s="36" t="s">
        <v>27</v>
      </c>
    </row>
    <row r="31" spans="1:15" x14ac:dyDescent="0.3">
      <c r="A31" s="31">
        <v>20</v>
      </c>
      <c r="B31" s="32">
        <v>142</v>
      </c>
      <c r="C31" s="33" t="s">
        <v>76</v>
      </c>
      <c r="D31" s="33" t="s">
        <v>63</v>
      </c>
      <c r="E31" s="31">
        <v>1979</v>
      </c>
      <c r="F31" s="31" t="s">
        <v>24</v>
      </c>
      <c r="G31" s="33" t="s">
        <v>25</v>
      </c>
      <c r="H31" s="34">
        <v>1.4780092592592595E-2</v>
      </c>
      <c r="I31" s="35" t="s">
        <v>26</v>
      </c>
      <c r="J31" s="35" t="s">
        <v>26</v>
      </c>
      <c r="K31" s="35">
        <v>8</v>
      </c>
      <c r="L31" s="35" t="s">
        <v>26</v>
      </c>
      <c r="M31" s="35" t="s">
        <v>26</v>
      </c>
      <c r="N31" s="35" t="s">
        <v>26</v>
      </c>
      <c r="O31" s="36" t="s">
        <v>27</v>
      </c>
    </row>
    <row r="32" spans="1:15" x14ac:dyDescent="0.3">
      <c r="A32" s="31">
        <v>21</v>
      </c>
      <c r="B32" s="32">
        <v>185</v>
      </c>
      <c r="C32" s="33" t="s">
        <v>77</v>
      </c>
      <c r="D32" s="33" t="s">
        <v>46</v>
      </c>
      <c r="E32" s="31">
        <v>1991</v>
      </c>
      <c r="F32" s="31" t="s">
        <v>39</v>
      </c>
      <c r="G32" s="33" t="s">
        <v>25</v>
      </c>
      <c r="H32" s="34">
        <v>1.511574074074074E-2</v>
      </c>
      <c r="I32" s="35" t="s">
        <v>26</v>
      </c>
      <c r="J32" s="35">
        <v>3</v>
      </c>
      <c r="K32" s="35" t="s">
        <v>26</v>
      </c>
      <c r="L32" s="35" t="s">
        <v>26</v>
      </c>
      <c r="M32" s="35" t="s">
        <v>26</v>
      </c>
      <c r="N32" s="35" t="s">
        <v>26</v>
      </c>
      <c r="O32" s="36" t="s">
        <v>27</v>
      </c>
    </row>
    <row r="33" spans="1:15" x14ac:dyDescent="0.3">
      <c r="A33" s="31">
        <v>22</v>
      </c>
      <c r="B33" s="32">
        <v>11</v>
      </c>
      <c r="C33" s="33" t="s">
        <v>78</v>
      </c>
      <c r="D33" s="33" t="s">
        <v>79</v>
      </c>
      <c r="E33" s="31">
        <v>1964</v>
      </c>
      <c r="F33" s="31" t="s">
        <v>52</v>
      </c>
      <c r="G33" s="33" t="s">
        <v>80</v>
      </c>
      <c r="H33" s="34">
        <v>1.5208333333333332E-2</v>
      </c>
      <c r="I33" s="35" t="s">
        <v>26</v>
      </c>
      <c r="J33" s="35" t="s">
        <v>26</v>
      </c>
      <c r="K33" s="35" t="s">
        <v>26</v>
      </c>
      <c r="L33" s="35" t="s">
        <v>26</v>
      </c>
      <c r="M33" s="35">
        <v>5</v>
      </c>
      <c r="N33" s="35" t="s">
        <v>26</v>
      </c>
      <c r="O33" s="36" t="s">
        <v>27</v>
      </c>
    </row>
    <row r="34" spans="1:15" x14ac:dyDescent="0.3">
      <c r="A34" s="31">
        <v>23</v>
      </c>
      <c r="B34" s="32">
        <v>12</v>
      </c>
      <c r="C34" s="33" t="s">
        <v>78</v>
      </c>
      <c r="D34" s="33" t="s">
        <v>81</v>
      </c>
      <c r="E34" s="31">
        <v>1962</v>
      </c>
      <c r="F34" s="31" t="s">
        <v>52</v>
      </c>
      <c r="G34" s="33" t="s">
        <v>82</v>
      </c>
      <c r="H34" s="34">
        <v>1.5243055555555557E-2</v>
      </c>
      <c r="I34" s="35" t="s">
        <v>26</v>
      </c>
      <c r="J34" s="35" t="s">
        <v>26</v>
      </c>
      <c r="K34" s="35" t="s">
        <v>26</v>
      </c>
      <c r="L34" s="35" t="s">
        <v>26</v>
      </c>
      <c r="M34" s="35">
        <v>6</v>
      </c>
      <c r="N34" s="35" t="s">
        <v>26</v>
      </c>
      <c r="O34" s="36" t="s">
        <v>27</v>
      </c>
    </row>
    <row r="35" spans="1:15" x14ac:dyDescent="0.3">
      <c r="A35" s="31">
        <v>24</v>
      </c>
      <c r="B35" s="32">
        <v>171</v>
      </c>
      <c r="C35" s="33" t="s">
        <v>83</v>
      </c>
      <c r="D35" s="33" t="s">
        <v>84</v>
      </c>
      <c r="E35" s="31">
        <v>1962</v>
      </c>
      <c r="F35" s="31" t="s">
        <v>52</v>
      </c>
      <c r="G35" s="33" t="s">
        <v>25</v>
      </c>
      <c r="H35" s="34">
        <v>1.5300925925925926E-2</v>
      </c>
      <c r="I35" s="35" t="s">
        <v>26</v>
      </c>
      <c r="J35" s="35" t="s">
        <v>26</v>
      </c>
      <c r="K35" s="35" t="s">
        <v>26</v>
      </c>
      <c r="L35" s="35" t="s">
        <v>26</v>
      </c>
      <c r="M35" s="35">
        <v>7</v>
      </c>
      <c r="N35" s="35" t="s">
        <v>26</v>
      </c>
      <c r="O35" s="36" t="s">
        <v>27</v>
      </c>
    </row>
    <row r="36" spans="1:15" x14ac:dyDescent="0.3">
      <c r="A36" s="31">
        <v>25</v>
      </c>
      <c r="B36" s="32">
        <v>172</v>
      </c>
      <c r="C36" s="33" t="s">
        <v>85</v>
      </c>
      <c r="D36" s="33" t="s">
        <v>86</v>
      </c>
      <c r="E36" s="31">
        <v>1959</v>
      </c>
      <c r="F36" s="31" t="s">
        <v>52</v>
      </c>
      <c r="G36" s="33" t="s">
        <v>25</v>
      </c>
      <c r="H36" s="34">
        <v>1.5520833333333333E-2</v>
      </c>
      <c r="I36" s="35" t="s">
        <v>26</v>
      </c>
      <c r="J36" s="35" t="s">
        <v>26</v>
      </c>
      <c r="K36" s="35" t="s">
        <v>26</v>
      </c>
      <c r="L36" s="35" t="s">
        <v>26</v>
      </c>
      <c r="M36" s="35">
        <v>8</v>
      </c>
      <c r="N36" s="35" t="s">
        <v>26</v>
      </c>
      <c r="O36" s="36" t="s">
        <v>27</v>
      </c>
    </row>
    <row r="37" spans="1:15" x14ac:dyDescent="0.3">
      <c r="A37" s="31">
        <v>26</v>
      </c>
      <c r="B37" s="32">
        <v>16</v>
      </c>
      <c r="C37" s="33" t="s">
        <v>87</v>
      </c>
      <c r="D37" s="33" t="s">
        <v>42</v>
      </c>
      <c r="E37" s="31">
        <v>1999</v>
      </c>
      <c r="F37" s="31" t="s">
        <v>33</v>
      </c>
      <c r="G37" s="33" t="s">
        <v>88</v>
      </c>
      <c r="H37" s="34">
        <v>1.5578703703703704E-2</v>
      </c>
      <c r="I37" s="35">
        <v>3</v>
      </c>
      <c r="J37" s="35" t="s">
        <v>26</v>
      </c>
      <c r="K37" s="35" t="s">
        <v>26</v>
      </c>
      <c r="L37" s="35" t="s">
        <v>26</v>
      </c>
      <c r="M37" s="35" t="s">
        <v>26</v>
      </c>
      <c r="N37" s="35" t="s">
        <v>26</v>
      </c>
      <c r="O37" s="36" t="s">
        <v>27</v>
      </c>
    </row>
    <row r="38" spans="1:15" x14ac:dyDescent="0.3">
      <c r="A38" s="31">
        <v>27</v>
      </c>
      <c r="B38" s="32">
        <v>15</v>
      </c>
      <c r="C38" s="33" t="s">
        <v>87</v>
      </c>
      <c r="D38" s="33" t="s">
        <v>65</v>
      </c>
      <c r="E38" s="31">
        <v>1962</v>
      </c>
      <c r="F38" s="31" t="s">
        <v>52</v>
      </c>
      <c r="G38" s="33" t="s">
        <v>88</v>
      </c>
      <c r="H38" s="34">
        <v>1.5590277777777778E-2</v>
      </c>
      <c r="I38" s="35" t="s">
        <v>26</v>
      </c>
      <c r="J38" s="35" t="s">
        <v>26</v>
      </c>
      <c r="K38" s="35" t="s">
        <v>26</v>
      </c>
      <c r="L38" s="35" t="s">
        <v>26</v>
      </c>
      <c r="M38" s="35">
        <v>9</v>
      </c>
      <c r="N38" s="35" t="s">
        <v>26</v>
      </c>
      <c r="O38" s="36" t="s">
        <v>27</v>
      </c>
    </row>
    <row r="39" spans="1:15" x14ac:dyDescent="0.3">
      <c r="A39" s="31">
        <v>28</v>
      </c>
      <c r="B39" s="32">
        <v>14</v>
      </c>
      <c r="C39" s="33" t="s">
        <v>89</v>
      </c>
      <c r="D39" s="33" t="s">
        <v>32</v>
      </c>
      <c r="E39" s="31">
        <v>1967</v>
      </c>
      <c r="F39" s="31" t="s">
        <v>43</v>
      </c>
      <c r="G39" s="33" t="s">
        <v>90</v>
      </c>
      <c r="H39" s="34">
        <v>1.5659722222222224E-2</v>
      </c>
      <c r="I39" s="35" t="s">
        <v>26</v>
      </c>
      <c r="J39" s="35" t="s">
        <v>26</v>
      </c>
      <c r="K39" s="35" t="s">
        <v>26</v>
      </c>
      <c r="L39" s="35">
        <v>5</v>
      </c>
      <c r="M39" s="35" t="s">
        <v>26</v>
      </c>
      <c r="N39" s="35" t="s">
        <v>26</v>
      </c>
      <c r="O39" s="36" t="s">
        <v>27</v>
      </c>
    </row>
    <row r="40" spans="1:15" x14ac:dyDescent="0.3">
      <c r="A40" s="31">
        <v>29</v>
      </c>
      <c r="B40" s="32">
        <v>115</v>
      </c>
      <c r="C40" s="33" t="s">
        <v>91</v>
      </c>
      <c r="D40" s="33" t="s">
        <v>92</v>
      </c>
      <c r="E40" s="31">
        <v>1957</v>
      </c>
      <c r="F40" s="31" t="s">
        <v>52</v>
      </c>
      <c r="G40" s="33" t="s">
        <v>25</v>
      </c>
      <c r="H40" s="34">
        <v>1.5763888888888886E-2</v>
      </c>
      <c r="I40" s="35" t="s">
        <v>26</v>
      </c>
      <c r="J40" s="35" t="s">
        <v>26</v>
      </c>
      <c r="K40" s="35" t="s">
        <v>26</v>
      </c>
      <c r="L40" s="35" t="s">
        <v>26</v>
      </c>
      <c r="M40" s="35">
        <v>10</v>
      </c>
      <c r="N40" s="35" t="s">
        <v>26</v>
      </c>
      <c r="O40" s="36" t="s">
        <v>27</v>
      </c>
    </row>
    <row r="41" spans="1:15" x14ac:dyDescent="0.3">
      <c r="A41" s="31">
        <v>30</v>
      </c>
      <c r="B41" s="32">
        <v>21</v>
      </c>
      <c r="C41" s="33" t="s">
        <v>66</v>
      </c>
      <c r="D41" s="33" t="s">
        <v>65</v>
      </c>
      <c r="E41" s="31">
        <v>1978</v>
      </c>
      <c r="F41" s="31" t="s">
        <v>24</v>
      </c>
      <c r="G41" s="33" t="s">
        <v>93</v>
      </c>
      <c r="H41" s="34">
        <v>1.5914351851851853E-2</v>
      </c>
      <c r="I41" s="35" t="s">
        <v>26</v>
      </c>
      <c r="J41" s="35" t="s">
        <v>26</v>
      </c>
      <c r="K41" s="35">
        <v>9</v>
      </c>
      <c r="L41" s="35" t="s">
        <v>26</v>
      </c>
      <c r="M41" s="35" t="s">
        <v>26</v>
      </c>
      <c r="N41" s="35" t="s">
        <v>26</v>
      </c>
      <c r="O41" s="36" t="s">
        <v>27</v>
      </c>
    </row>
    <row r="42" spans="1:15" x14ac:dyDescent="0.3">
      <c r="A42" s="31">
        <v>31</v>
      </c>
      <c r="B42" s="32">
        <v>4</v>
      </c>
      <c r="C42" s="33" t="s">
        <v>94</v>
      </c>
      <c r="D42" s="33" t="s">
        <v>95</v>
      </c>
      <c r="E42" s="31">
        <v>1956</v>
      </c>
      <c r="F42" s="31" t="s">
        <v>52</v>
      </c>
      <c r="G42" s="33" t="s">
        <v>96</v>
      </c>
      <c r="H42" s="34">
        <v>1.681712962962963E-2</v>
      </c>
      <c r="I42" s="35" t="s">
        <v>26</v>
      </c>
      <c r="J42" s="35" t="s">
        <v>26</v>
      </c>
      <c r="K42" s="35" t="s">
        <v>26</v>
      </c>
      <c r="L42" s="35" t="s">
        <v>26</v>
      </c>
      <c r="M42" s="35">
        <v>11</v>
      </c>
      <c r="N42" s="35" t="s">
        <v>26</v>
      </c>
      <c r="O42" s="36" t="s">
        <v>27</v>
      </c>
    </row>
    <row r="43" spans="1:15" x14ac:dyDescent="0.3">
      <c r="A43" s="31">
        <v>32</v>
      </c>
      <c r="B43" s="32">
        <v>1</v>
      </c>
      <c r="C43" s="33" t="s">
        <v>97</v>
      </c>
      <c r="D43" s="33" t="s">
        <v>98</v>
      </c>
      <c r="E43" s="31">
        <v>1950</v>
      </c>
      <c r="F43" s="31" t="s">
        <v>99</v>
      </c>
      <c r="G43" s="33" t="s">
        <v>100</v>
      </c>
      <c r="H43" s="34">
        <v>1.6921296296296299E-2</v>
      </c>
      <c r="I43" s="35" t="s">
        <v>26</v>
      </c>
      <c r="J43" s="35" t="s">
        <v>26</v>
      </c>
      <c r="K43" s="35" t="s">
        <v>26</v>
      </c>
      <c r="L43" s="35" t="s">
        <v>26</v>
      </c>
      <c r="M43" s="35" t="s">
        <v>26</v>
      </c>
      <c r="N43" s="35">
        <v>1</v>
      </c>
      <c r="O43" s="36" t="s">
        <v>27</v>
      </c>
    </row>
    <row r="44" spans="1:15" x14ac:dyDescent="0.3">
      <c r="A44" s="31">
        <v>33</v>
      </c>
      <c r="B44" s="32">
        <v>186</v>
      </c>
      <c r="C44" s="33" t="s">
        <v>101</v>
      </c>
      <c r="D44" s="33" t="s">
        <v>23</v>
      </c>
      <c r="E44" s="31">
        <v>1952</v>
      </c>
      <c r="F44" s="31" t="s">
        <v>99</v>
      </c>
      <c r="G44" s="33" t="s">
        <v>25</v>
      </c>
      <c r="H44" s="34">
        <v>1.7025462962962961E-2</v>
      </c>
      <c r="I44" s="35" t="s">
        <v>26</v>
      </c>
      <c r="J44" s="35" t="s">
        <v>26</v>
      </c>
      <c r="K44" s="35" t="s">
        <v>26</v>
      </c>
      <c r="L44" s="35" t="s">
        <v>26</v>
      </c>
      <c r="M44" s="35" t="s">
        <v>26</v>
      </c>
      <c r="N44" s="35">
        <v>2</v>
      </c>
      <c r="O44" s="36" t="s">
        <v>27</v>
      </c>
    </row>
    <row r="45" spans="1:15" x14ac:dyDescent="0.3">
      <c r="A45" s="31">
        <v>34</v>
      </c>
      <c r="B45" s="32">
        <v>132</v>
      </c>
      <c r="C45" s="33" t="s">
        <v>102</v>
      </c>
      <c r="D45" s="33" t="s">
        <v>103</v>
      </c>
      <c r="E45" s="31">
        <v>1947</v>
      </c>
      <c r="F45" s="31" t="s">
        <v>99</v>
      </c>
      <c r="G45" s="33" t="s">
        <v>25</v>
      </c>
      <c r="H45" s="34">
        <v>1.7175925925925924E-2</v>
      </c>
      <c r="I45" s="35" t="s">
        <v>26</v>
      </c>
      <c r="J45" s="35" t="s">
        <v>26</v>
      </c>
      <c r="K45" s="35" t="s">
        <v>26</v>
      </c>
      <c r="L45" s="35" t="s">
        <v>26</v>
      </c>
      <c r="M45" s="35" t="s">
        <v>26</v>
      </c>
      <c r="N45" s="35">
        <v>3</v>
      </c>
      <c r="O45" s="36" t="s">
        <v>27</v>
      </c>
    </row>
    <row r="46" spans="1:15" x14ac:dyDescent="0.3">
      <c r="A46" s="31">
        <v>35</v>
      </c>
      <c r="B46" s="32">
        <v>131</v>
      </c>
      <c r="C46" s="33" t="s">
        <v>104</v>
      </c>
      <c r="D46" s="33" t="s">
        <v>79</v>
      </c>
      <c r="E46" s="31">
        <v>1953</v>
      </c>
      <c r="F46" s="31" t="s">
        <v>99</v>
      </c>
      <c r="G46" s="33" t="s">
        <v>25</v>
      </c>
      <c r="H46" s="34">
        <v>1.8333333333333333E-2</v>
      </c>
      <c r="I46" s="35" t="s">
        <v>26</v>
      </c>
      <c r="J46" s="35" t="s">
        <v>26</v>
      </c>
      <c r="K46" s="35" t="s">
        <v>26</v>
      </c>
      <c r="L46" s="35" t="s">
        <v>26</v>
      </c>
      <c r="M46" s="35" t="s">
        <v>26</v>
      </c>
      <c r="N46" s="35">
        <v>4</v>
      </c>
      <c r="O46" s="36" t="s">
        <v>27</v>
      </c>
    </row>
    <row r="47" spans="1:15" x14ac:dyDescent="0.3">
      <c r="A47" s="31">
        <v>36</v>
      </c>
      <c r="B47" s="32">
        <v>136</v>
      </c>
      <c r="C47" s="33" t="s">
        <v>105</v>
      </c>
      <c r="D47" s="33" t="s">
        <v>106</v>
      </c>
      <c r="E47" s="31">
        <v>1950</v>
      </c>
      <c r="F47" s="31" t="s">
        <v>99</v>
      </c>
      <c r="G47" s="33" t="s">
        <v>25</v>
      </c>
      <c r="H47" s="34">
        <v>1.8726851851851852E-2</v>
      </c>
      <c r="I47" s="35" t="s">
        <v>26</v>
      </c>
      <c r="J47" s="35" t="s">
        <v>26</v>
      </c>
      <c r="K47" s="35" t="s">
        <v>26</v>
      </c>
      <c r="L47" s="35" t="s">
        <v>26</v>
      </c>
      <c r="M47" s="35" t="s">
        <v>26</v>
      </c>
      <c r="N47" s="35">
        <v>5</v>
      </c>
      <c r="O47" s="36" t="s">
        <v>27</v>
      </c>
    </row>
    <row r="48" spans="1:15" x14ac:dyDescent="0.3">
      <c r="A48" s="31">
        <v>37</v>
      </c>
      <c r="B48" s="32">
        <v>13</v>
      </c>
      <c r="C48" s="33" t="s">
        <v>107</v>
      </c>
      <c r="D48" s="33" t="s">
        <v>108</v>
      </c>
      <c r="E48" s="31">
        <v>1960</v>
      </c>
      <c r="F48" s="31" t="s">
        <v>52</v>
      </c>
      <c r="G48" s="33" t="s">
        <v>109</v>
      </c>
      <c r="H48" s="34">
        <v>1.9768518518518515E-2</v>
      </c>
      <c r="I48" s="35" t="s">
        <v>26</v>
      </c>
      <c r="J48" s="35" t="s">
        <v>26</v>
      </c>
      <c r="K48" s="35" t="s">
        <v>26</v>
      </c>
      <c r="L48" s="35" t="s">
        <v>26</v>
      </c>
      <c r="M48" s="35">
        <v>12</v>
      </c>
      <c r="N48" s="35" t="s">
        <v>26</v>
      </c>
      <c r="O48" s="36" t="s">
        <v>27</v>
      </c>
    </row>
    <row r="49" spans="1:15" x14ac:dyDescent="0.3">
      <c r="A49" s="31">
        <v>38</v>
      </c>
      <c r="B49" s="32">
        <v>141</v>
      </c>
      <c r="C49" s="33" t="s">
        <v>76</v>
      </c>
      <c r="D49" s="33" t="s">
        <v>110</v>
      </c>
      <c r="E49" s="31">
        <v>1988</v>
      </c>
      <c r="F49" s="31" t="s">
        <v>39</v>
      </c>
      <c r="G49" s="33" t="s">
        <v>25</v>
      </c>
      <c r="H49" s="34">
        <v>2.0428240740740743E-2</v>
      </c>
      <c r="I49" s="35" t="s">
        <v>26</v>
      </c>
      <c r="J49" s="35">
        <v>4</v>
      </c>
      <c r="K49" s="35" t="s">
        <v>26</v>
      </c>
      <c r="L49" s="35" t="s">
        <v>26</v>
      </c>
      <c r="M49" s="35" t="s">
        <v>26</v>
      </c>
      <c r="N49" s="35" t="s">
        <v>26</v>
      </c>
      <c r="O49" s="36" t="s">
        <v>27</v>
      </c>
    </row>
    <row r="50" spans="1:15" x14ac:dyDescent="0.3">
      <c r="A50" s="31">
        <v>39</v>
      </c>
      <c r="B50" s="32">
        <v>133</v>
      </c>
      <c r="C50" s="33" t="s">
        <v>111</v>
      </c>
      <c r="D50" s="33" t="s">
        <v>106</v>
      </c>
      <c r="E50" s="31">
        <v>1950</v>
      </c>
      <c r="F50" s="31" t="s">
        <v>99</v>
      </c>
      <c r="G50" s="33" t="s">
        <v>25</v>
      </c>
      <c r="H50" s="34">
        <v>2.071759259259259E-2</v>
      </c>
      <c r="I50" s="35" t="s">
        <v>26</v>
      </c>
      <c r="J50" s="35" t="s">
        <v>26</v>
      </c>
      <c r="K50" s="35" t="s">
        <v>26</v>
      </c>
      <c r="L50" s="35" t="s">
        <v>26</v>
      </c>
      <c r="M50" s="35" t="s">
        <v>26</v>
      </c>
      <c r="N50" s="35">
        <v>6</v>
      </c>
      <c r="O50" s="36" t="s">
        <v>27</v>
      </c>
    </row>
    <row r="51" spans="1:15" x14ac:dyDescent="0.3">
      <c r="A51" s="31">
        <v>40</v>
      </c>
      <c r="B51" s="32">
        <v>158</v>
      </c>
      <c r="C51" s="33" t="s">
        <v>112</v>
      </c>
      <c r="D51" s="33" t="s">
        <v>63</v>
      </c>
      <c r="E51" s="31">
        <v>1970</v>
      </c>
      <c r="F51" s="31" t="s">
        <v>43</v>
      </c>
      <c r="G51" s="33" t="s">
        <v>25</v>
      </c>
      <c r="H51" s="34">
        <v>2.0937499999999998E-2</v>
      </c>
      <c r="I51" s="35" t="s">
        <v>26</v>
      </c>
      <c r="J51" s="35" t="s">
        <v>26</v>
      </c>
      <c r="K51" s="35" t="s">
        <v>26</v>
      </c>
      <c r="L51" s="35">
        <v>6</v>
      </c>
      <c r="M51" s="35" t="s">
        <v>26</v>
      </c>
      <c r="N51" s="35" t="s">
        <v>26</v>
      </c>
      <c r="O51" s="36" t="s">
        <v>27</v>
      </c>
    </row>
    <row r="52" spans="1:15" x14ac:dyDescent="0.3">
      <c r="A52" s="31">
        <v>41</v>
      </c>
      <c r="B52" s="32">
        <v>147</v>
      </c>
      <c r="C52" s="33" t="s">
        <v>113</v>
      </c>
      <c r="D52" s="33" t="s">
        <v>32</v>
      </c>
      <c r="E52" s="31">
        <v>1958</v>
      </c>
      <c r="F52" s="31" t="s">
        <v>52</v>
      </c>
      <c r="G52" s="33" t="s">
        <v>25</v>
      </c>
      <c r="H52" s="34">
        <v>2.1099537037037038E-2</v>
      </c>
      <c r="I52" s="35" t="s">
        <v>26</v>
      </c>
      <c r="J52" s="35" t="s">
        <v>26</v>
      </c>
      <c r="K52" s="35" t="s">
        <v>26</v>
      </c>
      <c r="L52" s="35" t="s">
        <v>26</v>
      </c>
      <c r="M52" s="35">
        <v>13</v>
      </c>
      <c r="N52" s="35" t="s">
        <v>26</v>
      </c>
      <c r="O52" s="36" t="s">
        <v>27</v>
      </c>
    </row>
    <row r="53" spans="1:15" x14ac:dyDescent="0.3">
      <c r="A53" s="31">
        <v>42</v>
      </c>
      <c r="B53" s="32">
        <v>110</v>
      </c>
      <c r="C53" s="33" t="s">
        <v>114</v>
      </c>
      <c r="D53" s="33" t="s">
        <v>115</v>
      </c>
      <c r="E53" s="31">
        <v>1957</v>
      </c>
      <c r="F53" s="31" t="s">
        <v>52</v>
      </c>
      <c r="G53" s="33" t="s">
        <v>25</v>
      </c>
      <c r="H53" s="34">
        <v>2.2523148148148143E-2</v>
      </c>
      <c r="I53" s="35" t="s">
        <v>26</v>
      </c>
      <c r="J53" s="35" t="s">
        <v>26</v>
      </c>
      <c r="K53" s="35" t="s">
        <v>26</v>
      </c>
      <c r="L53" s="35" t="s">
        <v>26</v>
      </c>
      <c r="M53" s="35">
        <v>14</v>
      </c>
      <c r="N53" s="35" t="s">
        <v>26</v>
      </c>
      <c r="O53" s="36" t="s">
        <v>27</v>
      </c>
    </row>
    <row r="54" spans="1:15" x14ac:dyDescent="0.3">
      <c r="A54" s="31">
        <v>43</v>
      </c>
      <c r="B54" s="32">
        <v>106</v>
      </c>
      <c r="C54" s="33" t="s">
        <v>112</v>
      </c>
      <c r="D54" s="33" t="s">
        <v>72</v>
      </c>
      <c r="E54" s="31">
        <v>1946</v>
      </c>
      <c r="F54" s="31" t="s">
        <v>99</v>
      </c>
      <c r="G54" s="33" t="s">
        <v>25</v>
      </c>
      <c r="H54" s="34">
        <v>2.4502314814814814E-2</v>
      </c>
      <c r="I54" s="35" t="s">
        <v>26</v>
      </c>
      <c r="J54" s="35" t="s">
        <v>26</v>
      </c>
      <c r="K54" s="35" t="s">
        <v>26</v>
      </c>
      <c r="L54" s="35" t="s">
        <v>26</v>
      </c>
      <c r="M54" s="35" t="s">
        <v>26</v>
      </c>
      <c r="N54" s="35">
        <v>7</v>
      </c>
      <c r="O54" s="36" t="s">
        <v>27</v>
      </c>
    </row>
    <row r="55" spans="1:15" x14ac:dyDescent="0.3">
      <c r="A55" s="31">
        <v>44</v>
      </c>
      <c r="B55" s="32">
        <v>114</v>
      </c>
      <c r="C55" s="33" t="s">
        <v>116</v>
      </c>
      <c r="D55" s="33" t="s">
        <v>117</v>
      </c>
      <c r="E55" s="31">
        <v>1958</v>
      </c>
      <c r="F55" s="31" t="s">
        <v>52</v>
      </c>
      <c r="G55" s="33" t="s">
        <v>25</v>
      </c>
      <c r="H55" s="34">
        <v>2.5150462962962961E-2</v>
      </c>
      <c r="I55" s="35" t="s">
        <v>26</v>
      </c>
      <c r="J55" s="35" t="s">
        <v>26</v>
      </c>
      <c r="K55" s="35" t="s">
        <v>26</v>
      </c>
      <c r="L55" s="35" t="s">
        <v>26</v>
      </c>
      <c r="M55" s="35">
        <v>15</v>
      </c>
      <c r="N55" s="35" t="s">
        <v>26</v>
      </c>
      <c r="O55" s="36" t="s">
        <v>27</v>
      </c>
    </row>
    <row r="56" spans="1:15" x14ac:dyDescent="0.3">
      <c r="A56" s="31">
        <v>45</v>
      </c>
      <c r="B56" s="32">
        <v>190</v>
      </c>
      <c r="C56" s="33" t="s">
        <v>118</v>
      </c>
      <c r="D56" s="33" t="s">
        <v>119</v>
      </c>
      <c r="E56" s="31">
        <v>1945</v>
      </c>
      <c r="F56" s="31" t="s">
        <v>99</v>
      </c>
      <c r="G56" s="33" t="s">
        <v>25</v>
      </c>
      <c r="H56" s="34">
        <v>2.6412037037037036E-2</v>
      </c>
      <c r="I56" s="35" t="s">
        <v>26</v>
      </c>
      <c r="J56" s="35" t="s">
        <v>26</v>
      </c>
      <c r="K56" s="35" t="s">
        <v>26</v>
      </c>
      <c r="L56" s="35" t="s">
        <v>26</v>
      </c>
      <c r="M56" s="35" t="s">
        <v>26</v>
      </c>
      <c r="N56" s="35">
        <v>8</v>
      </c>
      <c r="O56" s="36" t="s">
        <v>27</v>
      </c>
    </row>
    <row r="57" spans="1:15" x14ac:dyDescent="0.3">
      <c r="A57" s="31">
        <v>46</v>
      </c>
      <c r="B57" s="32"/>
      <c r="C57" s="33" t="s">
        <v>26</v>
      </c>
      <c r="D57" s="33" t="s">
        <v>26</v>
      </c>
      <c r="E57" s="31" t="s">
        <v>26</v>
      </c>
      <c r="F57" s="31" t="s">
        <v>26</v>
      </c>
      <c r="G57" s="33" t="s">
        <v>26</v>
      </c>
      <c r="H57" s="34"/>
      <c r="I57" s="35" t="s">
        <v>26</v>
      </c>
      <c r="J57" s="35" t="s">
        <v>26</v>
      </c>
      <c r="K57" s="35" t="s">
        <v>26</v>
      </c>
      <c r="L57" s="35" t="s">
        <v>26</v>
      </c>
      <c r="M57" s="35" t="s">
        <v>26</v>
      </c>
      <c r="N57" s="35" t="s">
        <v>26</v>
      </c>
      <c r="O57" s="36" t="s">
        <v>27</v>
      </c>
    </row>
    <row r="58" spans="1:15" x14ac:dyDescent="0.3">
      <c r="A58" s="31">
        <v>47</v>
      </c>
      <c r="B58" s="32"/>
      <c r="C58" s="33" t="s">
        <v>26</v>
      </c>
      <c r="D58" s="33" t="s">
        <v>26</v>
      </c>
      <c r="E58" s="31" t="s">
        <v>26</v>
      </c>
      <c r="F58" s="31" t="s">
        <v>26</v>
      </c>
      <c r="G58" s="33" t="s">
        <v>26</v>
      </c>
      <c r="H58" s="34"/>
      <c r="I58" s="35" t="s">
        <v>26</v>
      </c>
      <c r="J58" s="35" t="s">
        <v>26</v>
      </c>
      <c r="K58" s="35" t="s">
        <v>26</v>
      </c>
      <c r="L58" s="35" t="s">
        <v>26</v>
      </c>
      <c r="M58" s="35" t="s">
        <v>26</v>
      </c>
      <c r="N58" s="35" t="s">
        <v>26</v>
      </c>
      <c r="O58" s="36" t="s">
        <v>27</v>
      </c>
    </row>
    <row r="59" spans="1:15" x14ac:dyDescent="0.3">
      <c r="A59" s="31">
        <v>48</v>
      </c>
      <c r="B59" s="32"/>
      <c r="C59" s="33" t="s">
        <v>26</v>
      </c>
      <c r="D59" s="33" t="s">
        <v>26</v>
      </c>
      <c r="E59" s="31" t="s">
        <v>26</v>
      </c>
      <c r="F59" s="31" t="s">
        <v>26</v>
      </c>
      <c r="G59" s="33" t="s">
        <v>26</v>
      </c>
      <c r="H59" s="34"/>
      <c r="I59" s="35" t="s">
        <v>26</v>
      </c>
      <c r="J59" s="35" t="s">
        <v>26</v>
      </c>
      <c r="K59" s="35" t="s">
        <v>26</v>
      </c>
      <c r="L59" s="35" t="s">
        <v>26</v>
      </c>
      <c r="M59" s="35" t="s">
        <v>26</v>
      </c>
      <c r="N59" s="35" t="s">
        <v>26</v>
      </c>
      <c r="O59" s="36" t="s">
        <v>27</v>
      </c>
    </row>
    <row r="60" spans="1:15" x14ac:dyDescent="0.3">
      <c r="A60" s="31">
        <v>49</v>
      </c>
      <c r="B60" s="32"/>
      <c r="C60" s="33" t="s">
        <v>26</v>
      </c>
      <c r="D60" s="33" t="s">
        <v>26</v>
      </c>
      <c r="E60" s="31" t="s">
        <v>26</v>
      </c>
      <c r="F60" s="31" t="s">
        <v>26</v>
      </c>
      <c r="G60" s="33" t="s">
        <v>26</v>
      </c>
      <c r="H60" s="34"/>
      <c r="I60" s="35" t="s">
        <v>26</v>
      </c>
      <c r="J60" s="35" t="s">
        <v>26</v>
      </c>
      <c r="K60" s="35" t="s">
        <v>26</v>
      </c>
      <c r="L60" s="35" t="s">
        <v>26</v>
      </c>
      <c r="M60" s="35" t="s">
        <v>26</v>
      </c>
      <c r="N60" s="35" t="s">
        <v>26</v>
      </c>
      <c r="O60" s="36" t="s">
        <v>27</v>
      </c>
    </row>
    <row r="61" spans="1:15" x14ac:dyDescent="0.3">
      <c r="A61" s="31">
        <v>50</v>
      </c>
      <c r="B61" s="32"/>
      <c r="C61" s="33" t="s">
        <v>26</v>
      </c>
      <c r="D61" s="33" t="s">
        <v>26</v>
      </c>
      <c r="E61" s="31" t="s">
        <v>26</v>
      </c>
      <c r="F61" s="31" t="s">
        <v>26</v>
      </c>
      <c r="G61" s="33" t="s">
        <v>26</v>
      </c>
      <c r="H61" s="34"/>
      <c r="I61" s="35" t="s">
        <v>26</v>
      </c>
      <c r="J61" s="35" t="s">
        <v>26</v>
      </c>
      <c r="K61" s="35" t="s">
        <v>26</v>
      </c>
      <c r="L61" s="35" t="s">
        <v>26</v>
      </c>
      <c r="M61" s="35" t="s">
        <v>26</v>
      </c>
      <c r="N61" s="35" t="s">
        <v>26</v>
      </c>
      <c r="O61" s="36" t="s">
        <v>27</v>
      </c>
    </row>
    <row r="62" spans="1:15" s="4" customFormat="1" ht="3" customHeight="1" x14ac:dyDescent="0.2">
      <c r="A62" s="3"/>
      <c r="B62" s="3"/>
      <c r="C62" s="3"/>
      <c r="D62" s="3"/>
      <c r="E62" s="3"/>
      <c r="F62" s="3"/>
      <c r="G62" s="3"/>
      <c r="H62" s="3"/>
      <c r="O62" s="5"/>
    </row>
    <row r="63" spans="1:15" s="22" customFormat="1" ht="18" x14ac:dyDescent="0.35">
      <c r="A63" s="21" t="s">
        <v>120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spans="1:15" s="4" customFormat="1" ht="3" customHeight="1" x14ac:dyDescent="0.2">
      <c r="A64" s="3"/>
      <c r="B64" s="3"/>
      <c r="C64" s="3"/>
      <c r="D64" s="3"/>
      <c r="E64" s="3"/>
      <c r="F64" s="3"/>
      <c r="G64" s="3"/>
      <c r="H64" s="3"/>
      <c r="O64" s="5"/>
    </row>
    <row r="65" spans="1:15" ht="12.75" customHeight="1" x14ac:dyDescent="0.3">
      <c r="A65" s="23"/>
      <c r="B65" s="24" t="s">
        <v>5</v>
      </c>
      <c r="C65" s="23"/>
      <c r="D65" s="23"/>
      <c r="E65" s="25" t="s">
        <v>6</v>
      </c>
      <c r="F65" s="23"/>
      <c r="G65" s="23"/>
      <c r="H65" s="23"/>
      <c r="I65" s="26">
        <f t="shared" ref="I65:N65" si="0">I$10</f>
        <v>29</v>
      </c>
      <c r="J65" s="26">
        <f t="shared" si="0"/>
        <v>39</v>
      </c>
      <c r="K65" s="26">
        <f t="shared" si="0"/>
        <v>49</v>
      </c>
      <c r="L65" s="26">
        <f t="shared" si="0"/>
        <v>59</v>
      </c>
      <c r="M65" s="26">
        <f t="shared" si="0"/>
        <v>69</v>
      </c>
      <c r="N65" s="27">
        <f t="shared" si="0"/>
        <v>70</v>
      </c>
      <c r="O65" s="23"/>
    </row>
    <row r="66" spans="1:15" x14ac:dyDescent="0.3">
      <c r="A66" s="28" t="s">
        <v>7</v>
      </c>
      <c r="B66" s="29" t="s">
        <v>8</v>
      </c>
      <c r="C66" s="28" t="s">
        <v>9</v>
      </c>
      <c r="D66" s="28" t="s">
        <v>10</v>
      </c>
      <c r="E66" s="28" t="s">
        <v>11</v>
      </c>
      <c r="F66" s="28" t="s">
        <v>12</v>
      </c>
      <c r="G66" s="28" t="s">
        <v>13</v>
      </c>
      <c r="H66" s="28"/>
      <c r="I66" s="30" t="s">
        <v>15</v>
      </c>
      <c r="J66" s="30" t="s">
        <v>16</v>
      </c>
      <c r="K66" s="30" t="s">
        <v>17</v>
      </c>
      <c r="L66" s="30" t="s">
        <v>18</v>
      </c>
      <c r="M66" s="30" t="s">
        <v>19</v>
      </c>
      <c r="N66" s="30" t="s">
        <v>20</v>
      </c>
      <c r="O66" s="28" t="s">
        <v>21</v>
      </c>
    </row>
    <row r="67" spans="1:15" x14ac:dyDescent="0.3">
      <c r="A67" s="31">
        <v>1</v>
      </c>
      <c r="B67" s="32">
        <v>26</v>
      </c>
      <c r="C67" s="33" t="s">
        <v>121</v>
      </c>
      <c r="D67" s="33" t="s">
        <v>122</v>
      </c>
      <c r="E67" s="31">
        <v>2006</v>
      </c>
      <c r="F67" s="31" t="s">
        <v>33</v>
      </c>
      <c r="G67" s="33" t="s">
        <v>34</v>
      </c>
      <c r="H67" s="34">
        <v>1.3344907407407408E-2</v>
      </c>
      <c r="I67" s="35">
        <v>1</v>
      </c>
      <c r="J67" s="35" t="s">
        <v>26</v>
      </c>
      <c r="K67" s="35" t="s">
        <v>26</v>
      </c>
      <c r="L67" s="35" t="s">
        <v>26</v>
      </c>
      <c r="M67" s="35" t="s">
        <v>26</v>
      </c>
      <c r="N67" s="35" t="s">
        <v>26</v>
      </c>
      <c r="O67" s="36" t="s">
        <v>123</v>
      </c>
    </row>
    <row r="68" spans="1:15" x14ac:dyDescent="0.3">
      <c r="A68" s="31">
        <v>2</v>
      </c>
      <c r="B68" s="32">
        <v>20</v>
      </c>
      <c r="C68" s="33" t="s">
        <v>124</v>
      </c>
      <c r="D68" s="33" t="s">
        <v>125</v>
      </c>
      <c r="E68" s="31">
        <v>1979</v>
      </c>
      <c r="F68" s="31" t="s">
        <v>24</v>
      </c>
      <c r="G68" s="33" t="s">
        <v>126</v>
      </c>
      <c r="H68" s="34">
        <v>1.4317129629629631E-2</v>
      </c>
      <c r="I68" s="35" t="s">
        <v>26</v>
      </c>
      <c r="J68" s="35" t="s">
        <v>26</v>
      </c>
      <c r="K68" s="35">
        <v>1</v>
      </c>
      <c r="L68" s="35" t="s">
        <v>26</v>
      </c>
      <c r="M68" s="35" t="s">
        <v>26</v>
      </c>
      <c r="N68" s="35" t="s">
        <v>26</v>
      </c>
      <c r="O68" s="36" t="s">
        <v>123</v>
      </c>
    </row>
    <row r="69" spans="1:15" x14ac:dyDescent="0.3">
      <c r="A69" s="31">
        <v>3</v>
      </c>
      <c r="B69" s="32">
        <v>28</v>
      </c>
      <c r="C69" s="33" t="s">
        <v>127</v>
      </c>
      <c r="D69" s="33" t="s">
        <v>128</v>
      </c>
      <c r="E69" s="31">
        <v>1978</v>
      </c>
      <c r="F69" s="31" t="s">
        <v>24</v>
      </c>
      <c r="G69" s="33" t="s">
        <v>129</v>
      </c>
      <c r="H69" s="34">
        <v>1.480324074074074E-2</v>
      </c>
      <c r="I69" s="35" t="s">
        <v>26</v>
      </c>
      <c r="J69" s="35" t="s">
        <v>26</v>
      </c>
      <c r="K69" s="35">
        <v>2</v>
      </c>
      <c r="L69" s="35" t="s">
        <v>26</v>
      </c>
      <c r="M69" s="35" t="s">
        <v>26</v>
      </c>
      <c r="N69" s="35" t="s">
        <v>26</v>
      </c>
      <c r="O69" s="36" t="s">
        <v>123</v>
      </c>
    </row>
    <row r="70" spans="1:15" x14ac:dyDescent="0.3">
      <c r="A70" s="31">
        <v>4</v>
      </c>
      <c r="B70" s="32">
        <v>23</v>
      </c>
      <c r="C70" s="33" t="s">
        <v>130</v>
      </c>
      <c r="D70" s="33" t="s">
        <v>131</v>
      </c>
      <c r="E70" s="31">
        <v>1987</v>
      </c>
      <c r="F70" s="31" t="s">
        <v>39</v>
      </c>
      <c r="G70" s="33" t="s">
        <v>47</v>
      </c>
      <c r="H70" s="34">
        <v>1.5011574074074075E-2</v>
      </c>
      <c r="I70" s="35" t="s">
        <v>26</v>
      </c>
      <c r="J70" s="35">
        <v>1</v>
      </c>
      <c r="K70" s="35" t="s">
        <v>26</v>
      </c>
      <c r="L70" s="35" t="s">
        <v>26</v>
      </c>
      <c r="M70" s="35" t="s">
        <v>26</v>
      </c>
      <c r="N70" s="35" t="s">
        <v>26</v>
      </c>
      <c r="O70" s="36" t="s">
        <v>123</v>
      </c>
    </row>
    <row r="71" spans="1:15" x14ac:dyDescent="0.3">
      <c r="A71" s="31">
        <v>5</v>
      </c>
      <c r="B71" s="32">
        <v>231</v>
      </c>
      <c r="C71" s="33" t="s">
        <v>132</v>
      </c>
      <c r="D71" s="33" t="s">
        <v>133</v>
      </c>
      <c r="E71" s="31">
        <v>1987</v>
      </c>
      <c r="F71" s="31" t="s">
        <v>39</v>
      </c>
      <c r="G71" s="33" t="s">
        <v>25</v>
      </c>
      <c r="H71" s="34">
        <v>1.5474537037037038E-2</v>
      </c>
      <c r="I71" s="35" t="s">
        <v>26</v>
      </c>
      <c r="J71" s="35">
        <v>2</v>
      </c>
      <c r="K71" s="35" t="s">
        <v>26</v>
      </c>
      <c r="L71" s="35" t="s">
        <v>26</v>
      </c>
      <c r="M71" s="35" t="s">
        <v>26</v>
      </c>
      <c r="N71" s="35" t="s">
        <v>26</v>
      </c>
      <c r="O71" s="36" t="s">
        <v>123</v>
      </c>
    </row>
    <row r="72" spans="1:15" x14ac:dyDescent="0.3">
      <c r="A72" s="31">
        <v>6</v>
      </c>
      <c r="B72" s="32">
        <v>221</v>
      </c>
      <c r="C72" s="33" t="s">
        <v>134</v>
      </c>
      <c r="D72" s="33" t="s">
        <v>135</v>
      </c>
      <c r="E72" s="31">
        <v>1960</v>
      </c>
      <c r="F72" s="31" t="s">
        <v>52</v>
      </c>
      <c r="G72" s="33" t="s">
        <v>25</v>
      </c>
      <c r="H72" s="34">
        <v>1.5902777777777776E-2</v>
      </c>
      <c r="I72" s="35" t="s">
        <v>26</v>
      </c>
      <c r="J72" s="35" t="s">
        <v>26</v>
      </c>
      <c r="K72" s="35" t="s">
        <v>26</v>
      </c>
      <c r="L72" s="35" t="s">
        <v>26</v>
      </c>
      <c r="M72" s="35">
        <v>1</v>
      </c>
      <c r="N72" s="35" t="s">
        <v>26</v>
      </c>
      <c r="O72" s="36" t="s">
        <v>123</v>
      </c>
    </row>
    <row r="73" spans="1:15" x14ac:dyDescent="0.3">
      <c r="A73" s="31">
        <v>7</v>
      </c>
      <c r="B73" s="32">
        <v>29</v>
      </c>
      <c r="C73" s="33" t="s">
        <v>136</v>
      </c>
      <c r="D73" s="33" t="s">
        <v>137</v>
      </c>
      <c r="E73" s="31">
        <v>1976</v>
      </c>
      <c r="F73" s="31" t="s">
        <v>24</v>
      </c>
      <c r="G73" s="33" t="s">
        <v>138</v>
      </c>
      <c r="H73" s="34">
        <v>1.726851851851852E-2</v>
      </c>
      <c r="I73" s="35" t="s">
        <v>26</v>
      </c>
      <c r="J73" s="35" t="s">
        <v>26</v>
      </c>
      <c r="K73" s="35">
        <v>3</v>
      </c>
      <c r="L73" s="35" t="s">
        <v>26</v>
      </c>
      <c r="M73" s="35" t="s">
        <v>26</v>
      </c>
      <c r="N73" s="35" t="s">
        <v>26</v>
      </c>
      <c r="O73" s="36" t="s">
        <v>123</v>
      </c>
    </row>
    <row r="74" spans="1:15" x14ac:dyDescent="0.3">
      <c r="A74" s="31">
        <v>8</v>
      </c>
      <c r="B74" s="32">
        <v>229</v>
      </c>
      <c r="C74" s="33" t="s">
        <v>139</v>
      </c>
      <c r="D74" s="33" t="s">
        <v>140</v>
      </c>
      <c r="E74" s="31">
        <v>1957</v>
      </c>
      <c r="F74" s="31" t="s">
        <v>52</v>
      </c>
      <c r="G74" s="33" t="s">
        <v>25</v>
      </c>
      <c r="H74" s="34">
        <v>1.7662037037037035E-2</v>
      </c>
      <c r="I74" s="35" t="s">
        <v>26</v>
      </c>
      <c r="J74" s="35" t="s">
        <v>26</v>
      </c>
      <c r="K74" s="35" t="s">
        <v>26</v>
      </c>
      <c r="L74" s="35" t="s">
        <v>26</v>
      </c>
      <c r="M74" s="35">
        <v>2</v>
      </c>
      <c r="N74" s="35" t="s">
        <v>26</v>
      </c>
      <c r="O74" s="36" t="s">
        <v>123</v>
      </c>
    </row>
    <row r="75" spans="1:15" x14ac:dyDescent="0.3">
      <c r="A75" s="31">
        <v>9</v>
      </c>
      <c r="B75" s="32">
        <v>225</v>
      </c>
      <c r="C75" s="33" t="s">
        <v>141</v>
      </c>
      <c r="D75" s="33" t="s">
        <v>125</v>
      </c>
      <c r="E75" s="31">
        <v>1985</v>
      </c>
      <c r="F75" s="31" t="s">
        <v>24</v>
      </c>
      <c r="G75" s="33" t="s">
        <v>25</v>
      </c>
      <c r="H75" s="34">
        <v>1.8124999999999999E-2</v>
      </c>
      <c r="I75" s="35" t="s">
        <v>26</v>
      </c>
      <c r="J75" s="35" t="s">
        <v>26</v>
      </c>
      <c r="K75" s="35">
        <v>4</v>
      </c>
      <c r="L75" s="35" t="s">
        <v>26</v>
      </c>
      <c r="M75" s="35" t="s">
        <v>26</v>
      </c>
      <c r="N75" s="35" t="s">
        <v>26</v>
      </c>
      <c r="O75" s="36" t="s">
        <v>123</v>
      </c>
    </row>
    <row r="76" spans="1:15" x14ac:dyDescent="0.3">
      <c r="A76" s="31">
        <v>10</v>
      </c>
      <c r="B76" s="32">
        <v>215</v>
      </c>
      <c r="C76" s="33" t="s">
        <v>142</v>
      </c>
      <c r="D76" s="33" t="s">
        <v>143</v>
      </c>
      <c r="E76" s="31">
        <v>1960</v>
      </c>
      <c r="F76" s="31" t="s">
        <v>52</v>
      </c>
      <c r="G76" s="33" t="s">
        <v>25</v>
      </c>
      <c r="H76" s="34">
        <v>1.8437499999999999E-2</v>
      </c>
      <c r="I76" s="35" t="s">
        <v>26</v>
      </c>
      <c r="J76" s="35" t="s">
        <v>26</v>
      </c>
      <c r="K76" s="35" t="s">
        <v>26</v>
      </c>
      <c r="L76" s="35" t="s">
        <v>26</v>
      </c>
      <c r="M76" s="35">
        <v>3</v>
      </c>
      <c r="N76" s="35" t="s">
        <v>26</v>
      </c>
      <c r="O76" s="36" t="s">
        <v>123</v>
      </c>
    </row>
    <row r="77" spans="1:15" x14ac:dyDescent="0.3">
      <c r="A77" s="31">
        <v>11</v>
      </c>
      <c r="B77" s="32">
        <v>227</v>
      </c>
      <c r="C77" s="33" t="s">
        <v>144</v>
      </c>
      <c r="D77" s="33" t="s">
        <v>145</v>
      </c>
      <c r="E77" s="31">
        <v>1971</v>
      </c>
      <c r="F77" s="31" t="s">
        <v>43</v>
      </c>
      <c r="G77" s="33" t="s">
        <v>25</v>
      </c>
      <c r="H77" s="34">
        <v>1.9652777777777779E-2</v>
      </c>
      <c r="I77" s="35" t="s">
        <v>26</v>
      </c>
      <c r="J77" s="35" t="s">
        <v>26</v>
      </c>
      <c r="K77" s="35" t="s">
        <v>26</v>
      </c>
      <c r="L77" s="35">
        <v>1</v>
      </c>
      <c r="M77" s="35" t="s">
        <v>26</v>
      </c>
      <c r="N77" s="35" t="s">
        <v>26</v>
      </c>
      <c r="O77" s="36" t="s">
        <v>123</v>
      </c>
    </row>
    <row r="78" spans="1:15" x14ac:dyDescent="0.3">
      <c r="A78" s="31">
        <v>12</v>
      </c>
      <c r="B78" s="32">
        <v>205</v>
      </c>
      <c r="C78" s="33" t="s">
        <v>146</v>
      </c>
      <c r="D78" s="33" t="s">
        <v>147</v>
      </c>
      <c r="E78" s="31">
        <v>1952</v>
      </c>
      <c r="F78" s="31" t="s">
        <v>99</v>
      </c>
      <c r="G78" s="33" t="s">
        <v>25</v>
      </c>
      <c r="H78" s="34">
        <v>2.0648148148148148E-2</v>
      </c>
      <c r="I78" s="35" t="s">
        <v>26</v>
      </c>
      <c r="J78" s="35" t="s">
        <v>26</v>
      </c>
      <c r="K78" s="35" t="s">
        <v>26</v>
      </c>
      <c r="L78" s="35" t="s">
        <v>26</v>
      </c>
      <c r="M78" s="35" t="s">
        <v>26</v>
      </c>
      <c r="N78" s="35">
        <v>1</v>
      </c>
      <c r="O78" s="36" t="s">
        <v>123</v>
      </c>
    </row>
    <row r="79" spans="1:15" x14ac:dyDescent="0.3">
      <c r="A79" s="31">
        <v>13</v>
      </c>
      <c r="B79" s="32">
        <v>203</v>
      </c>
      <c r="C79" s="33" t="s">
        <v>148</v>
      </c>
      <c r="D79" s="33" t="s">
        <v>125</v>
      </c>
      <c r="E79" s="31">
        <v>1950</v>
      </c>
      <c r="F79" s="31" t="s">
        <v>99</v>
      </c>
      <c r="G79" s="33" t="s">
        <v>25</v>
      </c>
      <c r="H79" s="34">
        <v>2.1180555555555553E-2</v>
      </c>
      <c r="I79" s="35" t="s">
        <v>26</v>
      </c>
      <c r="J79" s="35" t="s">
        <v>26</v>
      </c>
      <c r="K79" s="35" t="s">
        <v>26</v>
      </c>
      <c r="L79" s="35" t="s">
        <v>26</v>
      </c>
      <c r="M79" s="35" t="s">
        <v>26</v>
      </c>
      <c r="N79" s="35">
        <v>2</v>
      </c>
      <c r="O79" s="36" t="s">
        <v>123</v>
      </c>
    </row>
    <row r="80" spans="1:15" x14ac:dyDescent="0.3">
      <c r="A80" s="31">
        <v>14</v>
      </c>
      <c r="B80" s="32">
        <v>222</v>
      </c>
      <c r="C80" s="33" t="s">
        <v>149</v>
      </c>
      <c r="D80" s="33" t="s">
        <v>150</v>
      </c>
      <c r="E80" s="31">
        <v>1945</v>
      </c>
      <c r="F80" s="31" t="s">
        <v>99</v>
      </c>
      <c r="G80" s="33" t="s">
        <v>25</v>
      </c>
      <c r="H80" s="34">
        <v>2.3518518518518518E-2</v>
      </c>
      <c r="I80" s="35" t="s">
        <v>26</v>
      </c>
      <c r="J80" s="35" t="s">
        <v>26</v>
      </c>
      <c r="K80" s="35" t="s">
        <v>26</v>
      </c>
      <c r="L80" s="35" t="s">
        <v>26</v>
      </c>
      <c r="M80" s="35" t="s">
        <v>26</v>
      </c>
      <c r="N80" s="35">
        <v>3</v>
      </c>
      <c r="O80" s="36" t="s">
        <v>123</v>
      </c>
    </row>
    <row r="81" spans="1:16" x14ac:dyDescent="0.3">
      <c r="A81" s="31">
        <v>15</v>
      </c>
      <c r="B81" s="32">
        <v>214</v>
      </c>
      <c r="C81" s="33" t="s">
        <v>151</v>
      </c>
      <c r="D81" s="33" t="s">
        <v>125</v>
      </c>
      <c r="E81" s="31">
        <v>1955</v>
      </c>
      <c r="F81" s="31" t="s">
        <v>99</v>
      </c>
      <c r="G81" s="33" t="s">
        <v>25</v>
      </c>
      <c r="H81" s="34">
        <v>2.7824074074074074E-2</v>
      </c>
      <c r="I81" s="35" t="s">
        <v>26</v>
      </c>
      <c r="J81" s="35" t="s">
        <v>26</v>
      </c>
      <c r="K81" s="35" t="s">
        <v>26</v>
      </c>
      <c r="L81" s="35" t="s">
        <v>26</v>
      </c>
      <c r="M81" s="35" t="s">
        <v>26</v>
      </c>
      <c r="N81" s="35">
        <v>4</v>
      </c>
      <c r="O81" s="36" t="s">
        <v>123</v>
      </c>
    </row>
    <row r="82" spans="1:16" x14ac:dyDescent="0.3">
      <c r="A82" s="31">
        <v>16</v>
      </c>
      <c r="B82" s="32">
        <v>17</v>
      </c>
      <c r="C82" s="33" t="s">
        <v>152</v>
      </c>
      <c r="D82" s="33" t="s">
        <v>153</v>
      </c>
      <c r="E82" s="31">
        <v>2005</v>
      </c>
      <c r="F82" s="31" t="s">
        <v>33</v>
      </c>
      <c r="G82" s="33" t="s">
        <v>126</v>
      </c>
      <c r="H82" s="34"/>
      <c r="I82" s="35"/>
      <c r="J82" s="35" t="s">
        <v>26</v>
      </c>
      <c r="K82" s="35" t="s">
        <v>26</v>
      </c>
      <c r="L82" s="35" t="s">
        <v>26</v>
      </c>
      <c r="M82" s="35" t="s">
        <v>26</v>
      </c>
      <c r="N82" s="35" t="s">
        <v>26</v>
      </c>
      <c r="O82" s="36" t="s">
        <v>123</v>
      </c>
    </row>
    <row r="83" spans="1:16" x14ac:dyDescent="0.3">
      <c r="A83" s="31">
        <v>17</v>
      </c>
      <c r="B83" s="32"/>
      <c r="C83" s="33" t="str">
        <f>IFERROR(VLOOKUP($B83,'[1]STARTOVKA SABZO '!$A:$D,2,FALSE),"")</f>
        <v/>
      </c>
      <c r="D83" s="33" t="str">
        <f>IFERROR(VLOOKUP($B83,'[1]STARTOVKA SABZO '!$A:$D,3,FALSE),"")</f>
        <v/>
      </c>
      <c r="E83" s="31" t="str">
        <f>IFERROR(VLOOKUP($B83,'[1]STARTOVKA SABZO '!$A:$D,4,FALSE),"")</f>
        <v/>
      </c>
      <c r="F83" s="31" t="str">
        <f t="shared" ref="F83:F116" si="1">IF(AND(ISNUMBER($E83),$E83&gt;1900),IF(YEAR($C$5)-$E83&lt;=$I$10,"do "&amp;$I$10,IF(YEAR($C$5)-$E83&lt;=$J$10,"do "&amp;$J$10,IF(YEAR($C$5)-$E83&lt;=$K$10,"do "&amp;$K$10,IF(YEAR($C$5)-$E83&lt;=$L$10,"do "&amp;$L$10,IF(YEAR($C$5)-$E83&lt;=$M$10,"do "&amp;$M$10,$N$10&amp;" +"))))),"")</f>
        <v/>
      </c>
      <c r="G83" s="33" t="str">
        <f>IF(COUNTIF('[1]STARTOVKA SABZO '!$A:$A,$B83)&gt;0,"SABZO","")</f>
        <v/>
      </c>
      <c r="H83" s="34"/>
      <c r="I83" s="35" t="str">
        <f>IF(ISNUMBER($E83), IF(AND($E83&gt;1900,YEAR($C$5)-$E83&lt;=$I$10),COUNT($I$66:$I82)+1,""),"")</f>
        <v/>
      </c>
      <c r="J83" s="35" t="str">
        <f>IF(ISNUMBER($E83), IF(AND($E83&gt;1900,YEAR($C$5)-$E83&gt;I$10,YEAR($C$5)-$E83&lt;=J$10),COUNT(J$66:J82)+1,""),"")</f>
        <v/>
      </c>
      <c r="K83" s="35" t="str">
        <f>IF(ISNUMBER($E83), IF(AND($E83&gt;1900,YEAR($C$5)-$E83&gt;J$10,YEAR($C$5)-$E83&lt;=K$10),COUNT(K$66:K82)+1,""),"")</f>
        <v/>
      </c>
      <c r="L83" s="35" t="str">
        <f>IF(ISNUMBER($E83), IF(AND($E83&gt;1900,YEAR($C$5)-$E83&gt;K$10,YEAR($C$5)-$E83&lt;=L$10),COUNT(L$66:L82)+1,""),"")</f>
        <v/>
      </c>
      <c r="M83" s="35" t="str">
        <f>IF(ISNUMBER($E83), IF(AND($E83&gt;1900,YEAR($C$5)-$E83&gt;L$10,YEAR($C$5)-$E83&lt;=M$10),COUNT(M$66:M82)+1,""),"")</f>
        <v/>
      </c>
      <c r="N83" s="35" t="str">
        <f>IF(ISNUMBER($E83), IF(AND($E83&gt;1900,YEAR($C$5)-$E83&gt;M$10),COUNT(N$66:N82)+1,""),"")</f>
        <v/>
      </c>
      <c r="O83" s="36" t="s">
        <v>123</v>
      </c>
    </row>
    <row r="84" spans="1:16" x14ac:dyDescent="0.3">
      <c r="A84" s="31">
        <v>18</v>
      </c>
      <c r="B84" s="32"/>
      <c r="C84" s="33" t="str">
        <f>IFERROR(VLOOKUP($B84,'[1]STARTOVKA SABZO '!$A:$D,2,FALSE),"")</f>
        <v/>
      </c>
      <c r="D84" s="33" t="str">
        <f>IFERROR(VLOOKUP($B84,'[1]STARTOVKA SABZO '!$A:$D,3,FALSE),"")</f>
        <v/>
      </c>
      <c r="E84" s="31" t="str">
        <f>IFERROR(VLOOKUP($B84,'[1]STARTOVKA SABZO '!$A:$D,4,FALSE),"")</f>
        <v/>
      </c>
      <c r="F84" s="31" t="str">
        <f t="shared" si="1"/>
        <v/>
      </c>
      <c r="G84" s="33" t="str">
        <f>IF(COUNTIF('[1]STARTOVKA SABZO '!$A:$A,$B84)&gt;0,"SABZO","")</f>
        <v/>
      </c>
      <c r="H84" s="34"/>
      <c r="I84" s="35" t="str">
        <f>IF(ISNUMBER($E84), IF(AND($E84&gt;1900,YEAR($C$5)-$E84&lt;=$I$10),COUNT($I$66:$I83)+1,""),"")</f>
        <v/>
      </c>
      <c r="J84" s="35" t="str">
        <f>IF(ISNUMBER($E84), IF(AND($E84&gt;1900,YEAR($C$5)-$E84&gt;I$10,YEAR($C$5)-$E84&lt;=J$10),COUNT(J$66:J83)+1,""),"")</f>
        <v/>
      </c>
      <c r="K84" s="35" t="str">
        <f>IF(ISNUMBER($E84), IF(AND($E84&gt;1900,YEAR($C$5)-$E84&gt;J$10,YEAR($C$5)-$E84&lt;=K$10),COUNT(K$66:K83)+1,""),"")</f>
        <v/>
      </c>
      <c r="L84" s="35" t="str">
        <f>IF(ISNUMBER($E84), IF(AND($E84&gt;1900,YEAR($C$5)-$E84&gt;K$10,YEAR($C$5)-$E84&lt;=L$10),COUNT(L$66:L83)+1,""),"")</f>
        <v/>
      </c>
      <c r="M84" s="35" t="str">
        <f>IF(ISNUMBER($E84), IF(AND($E84&gt;1900,YEAR($C$5)-$E84&gt;L$10,YEAR($C$5)-$E84&lt;=M$10),COUNT(M$66:M83)+1,""),"")</f>
        <v/>
      </c>
      <c r="N84" s="35" t="str">
        <f>IF(ISNUMBER($E84), IF(AND($E84&gt;1900,YEAR($C$5)-$E84&gt;M$10),COUNT(N$66:N83)+1,""),"")</f>
        <v/>
      </c>
      <c r="O84" s="36" t="s">
        <v>123</v>
      </c>
    </row>
    <row r="85" spans="1:16" x14ac:dyDescent="0.3">
      <c r="A85" s="31">
        <v>19</v>
      </c>
      <c r="B85" s="32"/>
      <c r="C85" s="33" t="str">
        <f>IFERROR(VLOOKUP($B85,'[1]STARTOVKA SABZO '!$A:$D,2,FALSE),"")</f>
        <v/>
      </c>
      <c r="D85" s="33" t="str">
        <f>IFERROR(VLOOKUP($B85,'[1]STARTOVKA SABZO '!$A:$D,3,FALSE),"")</f>
        <v/>
      </c>
      <c r="E85" s="31" t="str">
        <f>IFERROR(VLOOKUP($B85,'[1]STARTOVKA SABZO '!$A:$D,4,FALSE),"")</f>
        <v/>
      </c>
      <c r="F85" s="31" t="str">
        <f t="shared" si="1"/>
        <v/>
      </c>
      <c r="G85" s="33" t="str">
        <f>IF(COUNTIF('[1]STARTOVKA SABZO '!$A:$A,$B85)&gt;0,"SABZO","")</f>
        <v/>
      </c>
      <c r="H85" s="34"/>
      <c r="I85" s="35" t="str">
        <f>IF(ISNUMBER($E85), IF(AND($E85&gt;1900,YEAR($C$5)-$E85&lt;=$I$10),COUNT($I$66:$I84)+1,""),"")</f>
        <v/>
      </c>
      <c r="J85" s="35" t="str">
        <f>IF(ISNUMBER($E85), IF(AND($E85&gt;1900,YEAR($C$5)-$E85&gt;I$10,YEAR($C$5)-$E85&lt;=J$10),COUNT(J$66:J84)+1,""),"")</f>
        <v/>
      </c>
      <c r="K85" s="35" t="str">
        <f>IF(ISNUMBER($E85), IF(AND($E85&gt;1900,YEAR($C$5)-$E85&gt;J$10,YEAR($C$5)-$E85&lt;=K$10),COUNT(K$66:K84)+1,""),"")</f>
        <v/>
      </c>
      <c r="L85" s="35" t="str">
        <f>IF(ISNUMBER($E85), IF(AND($E85&gt;1900,YEAR($C$5)-$E85&gt;K$10,YEAR($C$5)-$E85&lt;=L$10),COUNT(L$66:L84)+1,""),"")</f>
        <v/>
      </c>
      <c r="M85" s="35" t="str">
        <f>IF(ISNUMBER($E85), IF(AND($E85&gt;1900,YEAR($C$5)-$E85&gt;L$10,YEAR($C$5)-$E85&lt;=M$10),COUNT(M$66:M84)+1,""),"")</f>
        <v/>
      </c>
      <c r="N85" s="35" t="str">
        <f>IF(ISNUMBER($E85), IF(AND($E85&gt;1900,YEAR($C$5)-$E85&gt;M$10),COUNT(N$66:N84)+1,""),"")</f>
        <v/>
      </c>
      <c r="O85" s="36" t="s">
        <v>123</v>
      </c>
    </row>
    <row r="86" spans="1:16" x14ac:dyDescent="0.3">
      <c r="A86" s="31">
        <v>20</v>
      </c>
      <c r="B86" s="32"/>
      <c r="C86" s="33" t="str">
        <f>IFERROR(VLOOKUP($B86,'[1]STARTOVKA SABZO '!$A:$D,2,FALSE),"")</f>
        <v/>
      </c>
      <c r="D86" s="33" t="str">
        <f>IFERROR(VLOOKUP($B86,'[1]STARTOVKA SABZO '!$A:$D,3,FALSE),"")</f>
        <v/>
      </c>
      <c r="E86" s="31" t="str">
        <f>IFERROR(VLOOKUP($B86,'[1]STARTOVKA SABZO '!$A:$D,4,FALSE),"")</f>
        <v/>
      </c>
      <c r="F86" s="31" t="str">
        <f t="shared" si="1"/>
        <v/>
      </c>
      <c r="G86" s="33" t="str">
        <f>IF(COUNTIF('[1]STARTOVKA SABZO '!$A:$A,$B86)&gt;0,"SABZO","")</f>
        <v/>
      </c>
      <c r="H86" s="34"/>
      <c r="I86" s="35" t="str">
        <f>IF(ISNUMBER($E86), IF(AND($E86&gt;1900,YEAR($C$5)-$E86&lt;=$I$10),COUNT($I$66:$I85)+1,""),"")</f>
        <v/>
      </c>
      <c r="J86" s="35" t="str">
        <f>IF(ISNUMBER($E86), IF(AND($E86&gt;1900,YEAR($C$5)-$E86&gt;I$10,YEAR($C$5)-$E86&lt;=J$10),COUNT(J$66:J85)+1,""),"")</f>
        <v/>
      </c>
      <c r="K86" s="35" t="str">
        <f>IF(ISNUMBER($E86), IF(AND($E86&gt;1900,YEAR($C$5)-$E86&gt;J$10,YEAR($C$5)-$E86&lt;=K$10),COUNT(K$66:K85)+1,""),"")</f>
        <v/>
      </c>
      <c r="L86" s="35" t="str">
        <f>IF(ISNUMBER($E86), IF(AND($E86&gt;1900,YEAR($C$5)-$E86&gt;K$10,YEAR($C$5)-$E86&lt;=L$10),COUNT(L$66:L85)+1,""),"")</f>
        <v/>
      </c>
      <c r="M86" s="35" t="str">
        <f>IF(ISNUMBER($E86), IF(AND($E86&gt;1900,YEAR($C$5)-$E86&gt;L$10,YEAR($C$5)-$E86&lt;=M$10),COUNT(M$66:M85)+1,""),"")</f>
        <v/>
      </c>
      <c r="N86" s="35" t="str">
        <f>IF(ISNUMBER($E86), IF(AND($E86&gt;1900,YEAR($C$5)-$E86&gt;M$10),COUNT(N$66:N85)+1,""),"")</f>
        <v/>
      </c>
      <c r="O86" s="36" t="s">
        <v>123</v>
      </c>
    </row>
    <row r="87" spans="1:16" x14ac:dyDescent="0.3">
      <c r="A87" s="31">
        <v>21</v>
      </c>
      <c r="B87" s="32"/>
      <c r="C87" s="33" t="str">
        <f>IFERROR(VLOOKUP($B87,'[1]STARTOVKA SABZO '!$A:$D,2,FALSE),"")</f>
        <v/>
      </c>
      <c r="D87" s="33" t="str">
        <f>IFERROR(VLOOKUP($B87,'[1]STARTOVKA SABZO '!$A:$D,3,FALSE),"")</f>
        <v/>
      </c>
      <c r="E87" s="31" t="str">
        <f>IFERROR(VLOOKUP($B87,'[1]STARTOVKA SABZO '!$A:$D,4,FALSE),"")</f>
        <v/>
      </c>
      <c r="F87" s="31" t="str">
        <f t="shared" si="1"/>
        <v/>
      </c>
      <c r="G87" s="33" t="str">
        <f>IF(COUNTIF('[1]STARTOVKA SABZO '!$A:$A,$B87)&gt;0,"SABZO","")</f>
        <v/>
      </c>
      <c r="H87" s="34"/>
      <c r="I87" s="35" t="str">
        <f>IF(ISNUMBER($E87), IF(AND($E87&gt;1900,YEAR($C$5)-$E87&lt;=$I$10),COUNT($I$66:$I86)+1,""),"")</f>
        <v/>
      </c>
      <c r="J87" s="35" t="str">
        <f>IF(ISNUMBER($E87), IF(AND($E87&gt;1900,YEAR($C$5)-$E87&gt;I$10,YEAR($C$5)-$E87&lt;=J$10),COUNT(J$66:J86)+1,""),"")</f>
        <v/>
      </c>
      <c r="K87" s="35" t="str">
        <f>IF(ISNUMBER($E87), IF(AND($E87&gt;1900,YEAR($C$5)-$E87&gt;J$10,YEAR($C$5)-$E87&lt;=K$10),COUNT(K$66:K86)+1,""),"")</f>
        <v/>
      </c>
      <c r="L87" s="35" t="str">
        <f>IF(ISNUMBER($E87), IF(AND($E87&gt;1900,YEAR($C$5)-$E87&gt;K$10,YEAR($C$5)-$E87&lt;=L$10),COUNT(L$66:L86)+1,""),"")</f>
        <v/>
      </c>
      <c r="M87" s="35" t="str">
        <f>IF(ISNUMBER($E87), IF(AND($E87&gt;1900,YEAR($C$5)-$E87&gt;L$10,YEAR($C$5)-$E87&lt;=M$10),COUNT(M$66:M86)+1,""),"")</f>
        <v/>
      </c>
      <c r="N87" s="35" t="str">
        <f>IF(ISNUMBER($E87), IF(AND($E87&gt;1900,YEAR($C$5)-$E87&gt;M$10),COUNT(N$66:N86)+1,""),"")</f>
        <v/>
      </c>
      <c r="O87" s="36" t="s">
        <v>123</v>
      </c>
    </row>
    <row r="88" spans="1:16" x14ac:dyDescent="0.3">
      <c r="A88" s="31">
        <v>22</v>
      </c>
      <c r="B88" s="32"/>
      <c r="C88" s="33" t="str">
        <f>IFERROR(VLOOKUP($B88,'[1]STARTOVKA SABZO '!$A:$D,2,FALSE),"")</f>
        <v/>
      </c>
      <c r="D88" s="33" t="str">
        <f>IFERROR(VLOOKUP($B88,'[1]STARTOVKA SABZO '!$A:$D,3,FALSE),"")</f>
        <v/>
      </c>
      <c r="E88" s="31" t="str">
        <f>IFERROR(VLOOKUP($B88,'[1]STARTOVKA SABZO '!$A:$D,4,FALSE),"")</f>
        <v/>
      </c>
      <c r="F88" s="31" t="str">
        <f t="shared" si="1"/>
        <v/>
      </c>
      <c r="G88" s="33" t="str">
        <f>IF(COUNTIF('[1]STARTOVKA SABZO '!$A:$A,$B88)&gt;0,"SABZO","")</f>
        <v/>
      </c>
      <c r="H88" s="34"/>
      <c r="I88" s="35" t="str">
        <f>IF(ISNUMBER($E88), IF(AND($E88&gt;1900,YEAR($C$5)-$E88&lt;=$I$10),COUNT($I$66:$I87)+1,""),"")</f>
        <v/>
      </c>
      <c r="J88" s="35" t="str">
        <f>IF(ISNUMBER($E88), IF(AND($E88&gt;1900,YEAR($C$5)-$E88&gt;I$10,YEAR($C$5)-$E88&lt;=J$10),COUNT(J$66:J87)+1,""),"")</f>
        <v/>
      </c>
      <c r="K88" s="35" t="str">
        <f>IF(ISNUMBER($E88), IF(AND($E88&gt;1900,YEAR($C$5)-$E88&gt;J$10,YEAR($C$5)-$E88&lt;=K$10),COUNT(K$66:K87)+1,""),"")</f>
        <v/>
      </c>
      <c r="L88" s="35" t="str">
        <f>IF(ISNUMBER($E88), IF(AND($E88&gt;1900,YEAR($C$5)-$E88&gt;K$10,YEAR($C$5)-$E88&lt;=L$10),COUNT(L$66:L87)+1,""),"")</f>
        <v/>
      </c>
      <c r="M88" s="35" t="str">
        <f>IF(ISNUMBER($E88), IF(AND($E88&gt;1900,YEAR($C$5)-$E88&gt;L$10,YEAR($C$5)-$E88&lt;=M$10),COUNT(M$66:M87)+1,""),"")</f>
        <v/>
      </c>
      <c r="N88" s="35" t="str">
        <f>IF(ISNUMBER($E88), IF(AND($E88&gt;1900,YEAR($C$5)-$E88&gt;M$10),COUNT(N$66:N87)+1,""),"")</f>
        <v/>
      </c>
      <c r="O88" s="36" t="s">
        <v>123</v>
      </c>
    </row>
    <row r="89" spans="1:16" x14ac:dyDescent="0.3">
      <c r="A89" s="31">
        <v>23</v>
      </c>
      <c r="B89" s="32"/>
      <c r="C89" s="33" t="str">
        <f>IFERROR(VLOOKUP($B89,'[1]STARTOVKA SABZO '!$A:$D,2,FALSE),"")</f>
        <v/>
      </c>
      <c r="D89" s="33" t="str">
        <f>IFERROR(VLOOKUP($B89,'[1]STARTOVKA SABZO '!$A:$D,3,FALSE),"")</f>
        <v/>
      </c>
      <c r="E89" s="31" t="str">
        <f>IFERROR(VLOOKUP($B89,'[1]STARTOVKA SABZO '!$A:$D,4,FALSE),"")</f>
        <v/>
      </c>
      <c r="F89" s="31" t="str">
        <f t="shared" si="1"/>
        <v/>
      </c>
      <c r="G89" s="33" t="str">
        <f>IF(COUNTIF('[1]STARTOVKA SABZO '!$A:$A,$B89)&gt;0,"SABZO","")</f>
        <v/>
      </c>
      <c r="H89" s="34"/>
      <c r="I89" s="35" t="str">
        <f>IF(ISNUMBER($E89), IF(AND($E89&gt;1900,YEAR($C$5)-$E89&lt;=$I$10),COUNT($I$66:$I88)+1,""),"")</f>
        <v/>
      </c>
      <c r="J89" s="35" t="str">
        <f>IF(ISNUMBER($E89), IF(AND($E89&gt;1900,YEAR($C$5)-$E89&gt;I$10,YEAR($C$5)-$E89&lt;=J$10),COUNT(J$66:J88)+1,""),"")</f>
        <v/>
      </c>
      <c r="K89" s="35" t="str">
        <f>IF(ISNUMBER($E89), IF(AND($E89&gt;1900,YEAR($C$5)-$E89&gt;J$10,YEAR($C$5)-$E89&lt;=K$10),COUNT(K$66:K88)+1,""),"")</f>
        <v/>
      </c>
      <c r="L89" s="35" t="str">
        <f>IF(ISNUMBER($E89), IF(AND($E89&gt;1900,YEAR($C$5)-$E89&gt;K$10,YEAR($C$5)-$E89&lt;=L$10),COUNT(L$66:L88)+1,""),"")</f>
        <v/>
      </c>
      <c r="M89" s="35" t="str">
        <f>IF(ISNUMBER($E89), IF(AND($E89&gt;1900,YEAR($C$5)-$E89&gt;L$10,YEAR($C$5)-$E89&lt;=M$10),COUNT(M$66:M88)+1,""),"")</f>
        <v/>
      </c>
      <c r="N89" s="35" t="str">
        <f>IF(ISNUMBER($E89), IF(AND($E89&gt;1900,YEAR($C$5)-$E89&gt;M$10),COUNT(N$66:N88)+1,""),"")</f>
        <v/>
      </c>
      <c r="O89" s="36" t="s">
        <v>123</v>
      </c>
    </row>
    <row r="90" spans="1:16" x14ac:dyDescent="0.3">
      <c r="A90" s="31">
        <v>24</v>
      </c>
      <c r="B90" s="32"/>
      <c r="C90" s="33" t="str">
        <f>IFERROR(VLOOKUP($B90,'[1]STARTOVKA SABZO '!$A:$D,2,FALSE),"")</f>
        <v/>
      </c>
      <c r="D90" s="33" t="str">
        <f>IFERROR(VLOOKUP($B90,'[1]STARTOVKA SABZO '!$A:$D,3,FALSE),"")</f>
        <v/>
      </c>
      <c r="E90" s="31" t="str">
        <f>IFERROR(VLOOKUP($B90,'[1]STARTOVKA SABZO '!$A:$D,4,FALSE),"")</f>
        <v/>
      </c>
      <c r="F90" s="31" t="str">
        <f t="shared" si="1"/>
        <v/>
      </c>
      <c r="G90" s="33" t="str">
        <f>IF(COUNTIF('[1]STARTOVKA SABZO '!$A:$A,$B90)&gt;0,"SABZO","")</f>
        <v/>
      </c>
      <c r="H90" s="34"/>
      <c r="I90" s="35" t="str">
        <f>IF(ISNUMBER($E90), IF(AND($E90&gt;1900,YEAR($C$5)-$E90&lt;=$I$10),COUNT($I$66:$I89)+1,""),"")</f>
        <v/>
      </c>
      <c r="J90" s="35" t="str">
        <f>IF(ISNUMBER($E90), IF(AND($E90&gt;1900,YEAR($C$5)-$E90&gt;I$10,YEAR($C$5)-$E90&lt;=J$10),COUNT(J$66:J89)+1,""),"")</f>
        <v/>
      </c>
      <c r="K90" s="35" t="str">
        <f>IF(ISNUMBER($E90), IF(AND($E90&gt;1900,YEAR($C$5)-$E90&gt;J$10,YEAR($C$5)-$E90&lt;=K$10),COUNT(K$66:K89)+1,""),"")</f>
        <v/>
      </c>
      <c r="L90" s="35" t="str">
        <f>IF(ISNUMBER($E90), IF(AND($E90&gt;1900,YEAR($C$5)-$E90&gt;K$10,YEAR($C$5)-$E90&lt;=L$10),COUNT(L$66:L89)+1,""),"")</f>
        <v/>
      </c>
      <c r="M90" s="35" t="str">
        <f>IF(ISNUMBER($E90), IF(AND($E90&gt;1900,YEAR($C$5)-$E90&gt;L$10,YEAR($C$5)-$E90&lt;=M$10),COUNT(M$66:M89)+1,""),"")</f>
        <v/>
      </c>
      <c r="N90" s="35" t="str">
        <f>IF(ISNUMBER($E90), IF(AND($E90&gt;1900,YEAR($C$5)-$E90&gt;M$10),COUNT(N$66:N89)+1,""),"")</f>
        <v/>
      </c>
      <c r="O90" s="36" t="s">
        <v>123</v>
      </c>
    </row>
    <row r="91" spans="1:16" x14ac:dyDescent="0.3">
      <c r="A91" s="31">
        <v>25</v>
      </c>
      <c r="B91" s="32"/>
      <c r="C91" s="33" t="str">
        <f>IFERROR(VLOOKUP($B91,'[1]STARTOVKA SABZO '!$A:$D,2,FALSE),"")</f>
        <v/>
      </c>
      <c r="D91" s="33" t="str">
        <f>IFERROR(VLOOKUP($B91,'[1]STARTOVKA SABZO '!$A:$D,3,FALSE),"")</f>
        <v/>
      </c>
      <c r="E91" s="31" t="str">
        <f>IFERROR(VLOOKUP($B91,'[1]STARTOVKA SABZO '!$A:$D,4,FALSE),"")</f>
        <v/>
      </c>
      <c r="F91" s="31" t="str">
        <f t="shared" si="1"/>
        <v/>
      </c>
      <c r="G91" s="33" t="str">
        <f>IF(COUNTIF('[1]STARTOVKA SABZO '!$A:$A,$B91)&gt;0,"SABZO","")</f>
        <v/>
      </c>
      <c r="H91" s="34"/>
      <c r="I91" s="35" t="str">
        <f>IF(ISNUMBER($E91), IF(AND($E91&gt;1900,YEAR($C$5)-$E91&lt;=$I$10),COUNT($I$66:$I90)+1,""),"")</f>
        <v/>
      </c>
      <c r="J91" s="35" t="str">
        <f>IF(ISNUMBER($E91), IF(AND($E91&gt;1900,YEAR($C$5)-$E91&gt;I$10,YEAR($C$5)-$E91&lt;=J$10),COUNT(J$66:J90)+1,""),"")</f>
        <v/>
      </c>
      <c r="K91" s="35" t="str">
        <f>IF(ISNUMBER($E91), IF(AND($E91&gt;1900,YEAR($C$5)-$E91&gt;J$10,YEAR($C$5)-$E91&lt;=K$10),COUNT(K$66:K90)+1,""),"")</f>
        <v/>
      </c>
      <c r="L91" s="35" t="str">
        <f>IF(ISNUMBER($E91), IF(AND($E91&gt;1900,YEAR($C$5)-$E91&gt;K$10,YEAR($C$5)-$E91&lt;=L$10),COUNT(L$66:L90)+1,""),"")</f>
        <v/>
      </c>
      <c r="M91" s="35" t="str">
        <f>IF(ISNUMBER($E91), IF(AND($E91&gt;1900,YEAR($C$5)-$E91&gt;L$10,YEAR($C$5)-$E91&lt;=M$10),COUNT(M$66:M90)+1,""),"")</f>
        <v/>
      </c>
      <c r="N91" s="35" t="str">
        <f>IF(ISNUMBER($E91), IF(AND($E91&gt;1900,YEAR($C$5)-$E91&gt;M$10),COUNT(N$66:N90)+1,""),"")</f>
        <v/>
      </c>
      <c r="O91" s="36" t="s">
        <v>123</v>
      </c>
    </row>
    <row r="92" spans="1:16" x14ac:dyDescent="0.3">
      <c r="A92" s="31">
        <v>26</v>
      </c>
      <c r="B92" s="32"/>
      <c r="C92" s="33" t="str">
        <f>IFERROR(VLOOKUP($B92,'[1]STARTOVKA SABZO '!$A:$D,2,FALSE),"")</f>
        <v/>
      </c>
      <c r="D92" s="33" t="str">
        <f>IFERROR(VLOOKUP($B92,'[1]STARTOVKA SABZO '!$A:$D,3,FALSE),"")</f>
        <v/>
      </c>
      <c r="E92" s="31" t="str">
        <f>IFERROR(VLOOKUP($B92,'[1]STARTOVKA SABZO '!$A:$D,4,FALSE),"")</f>
        <v/>
      </c>
      <c r="F92" s="31" t="str">
        <f t="shared" si="1"/>
        <v/>
      </c>
      <c r="G92" s="33" t="str">
        <f>IF(COUNTIF('[1]STARTOVKA SABZO '!$A:$A,$B92)&gt;0,"SABZO","")</f>
        <v/>
      </c>
      <c r="H92" s="34"/>
      <c r="I92" s="35" t="str">
        <f>IF(ISNUMBER($E92), IF(AND($E92&gt;1900,YEAR($C$5)-$E92&lt;=$I$10),COUNT($I$66:$I91)+1,""),"")</f>
        <v/>
      </c>
      <c r="J92" s="35" t="str">
        <f>IF(ISNUMBER($E92), IF(AND($E92&gt;1900,YEAR($C$5)-$E92&gt;I$10,YEAR($C$5)-$E92&lt;=J$10),COUNT(J$66:J91)+1,""),"")</f>
        <v/>
      </c>
      <c r="K92" s="35" t="str">
        <f>IF(ISNUMBER($E92), IF(AND($E92&gt;1900,YEAR($C$5)-$E92&gt;J$10,YEAR($C$5)-$E92&lt;=K$10),COUNT(K$66:K91)+1,""),"")</f>
        <v/>
      </c>
      <c r="L92" s="35" t="str">
        <f>IF(ISNUMBER($E92), IF(AND($E92&gt;1900,YEAR($C$5)-$E92&gt;K$10,YEAR($C$5)-$E92&lt;=L$10),COUNT(L$66:L91)+1,""),"")</f>
        <v/>
      </c>
      <c r="M92" s="35" t="str">
        <f>IF(ISNUMBER($E92), IF(AND($E92&gt;1900,YEAR($C$5)-$E92&gt;L$10,YEAR($C$5)-$E92&lt;=M$10),COUNT(M$66:M91)+1,""),"")</f>
        <v/>
      </c>
      <c r="N92" s="35" t="str">
        <f>IF(ISNUMBER($E92), IF(AND($E92&gt;1900,YEAR($C$5)-$E92&gt;M$10),COUNT(N$66:N91)+1,""),"")</f>
        <v/>
      </c>
      <c r="O92" s="36" t="s">
        <v>123</v>
      </c>
    </row>
    <row r="93" spans="1:16" x14ac:dyDescent="0.3">
      <c r="A93" s="31">
        <v>27</v>
      </c>
      <c r="B93" s="32"/>
      <c r="C93" s="33" t="str">
        <f>IFERROR(VLOOKUP($B93,'[1]STARTOVKA SABZO '!$A:$D,2,FALSE),"")</f>
        <v/>
      </c>
      <c r="D93" s="33" t="str">
        <f>IFERROR(VLOOKUP($B93,'[1]STARTOVKA SABZO '!$A:$D,3,FALSE),"")</f>
        <v/>
      </c>
      <c r="E93" s="31" t="str">
        <f>IFERROR(VLOOKUP($B93,'[1]STARTOVKA SABZO '!$A:$D,4,FALSE),"")</f>
        <v/>
      </c>
      <c r="F93" s="31" t="str">
        <f t="shared" si="1"/>
        <v/>
      </c>
      <c r="G93" s="33" t="str">
        <f>IF(COUNTIF('[1]STARTOVKA SABZO '!$A:$A,$B93)&gt;0,"SABZO","")</f>
        <v/>
      </c>
      <c r="H93" s="34"/>
      <c r="I93" s="35" t="str">
        <f>IF(ISNUMBER($E93), IF(AND($E93&gt;1900,YEAR($C$5)-$E93&lt;=$I$10),COUNT($I$66:$I92)+1,""),"")</f>
        <v/>
      </c>
      <c r="J93" s="35" t="str">
        <f>IF(ISNUMBER($E93), IF(AND($E93&gt;1900,YEAR($C$5)-$E93&gt;I$10,YEAR($C$5)-$E93&lt;=J$10),COUNT(J$66:J92)+1,""),"")</f>
        <v/>
      </c>
      <c r="K93" s="35" t="str">
        <f>IF(ISNUMBER($E93), IF(AND($E93&gt;1900,YEAR($C$5)-$E93&gt;J$10,YEAR($C$5)-$E93&lt;=K$10),COUNT(K$66:K92)+1,""),"")</f>
        <v/>
      </c>
      <c r="L93" s="35" t="str">
        <f>IF(ISNUMBER($E93), IF(AND($E93&gt;1900,YEAR($C$5)-$E93&gt;K$10,YEAR($C$5)-$E93&lt;=L$10),COUNT(L$66:L92)+1,""),"")</f>
        <v/>
      </c>
      <c r="M93" s="35" t="str">
        <f>IF(ISNUMBER($E93), IF(AND($E93&gt;1900,YEAR($C$5)-$E93&gt;L$10,YEAR($C$5)-$E93&lt;=M$10),COUNT(M$66:M92)+1,""),"")</f>
        <v/>
      </c>
      <c r="N93" s="35" t="str">
        <f>IF(ISNUMBER($E93), IF(AND($E93&gt;1900,YEAR($C$5)-$E93&gt;M$10),COUNT(N$66:N92)+1,""),"")</f>
        <v/>
      </c>
      <c r="O93" s="36" t="s">
        <v>123</v>
      </c>
      <c r="P93" s="17" t="s">
        <v>40</v>
      </c>
    </row>
    <row r="94" spans="1:16" x14ac:dyDescent="0.3">
      <c r="A94" s="31">
        <v>28</v>
      </c>
      <c r="B94" s="32"/>
      <c r="C94" s="33" t="str">
        <f>IFERROR(VLOOKUP($B94,'[1]STARTOVKA SABZO '!$A:$D,2,FALSE),"")</f>
        <v/>
      </c>
      <c r="D94" s="33" t="str">
        <f>IFERROR(VLOOKUP($B94,'[1]STARTOVKA SABZO '!$A:$D,3,FALSE),"")</f>
        <v/>
      </c>
      <c r="E94" s="31" t="str">
        <f>IFERROR(VLOOKUP($B94,'[1]STARTOVKA SABZO '!$A:$D,4,FALSE),"")</f>
        <v/>
      </c>
      <c r="F94" s="31" t="str">
        <f t="shared" si="1"/>
        <v/>
      </c>
      <c r="G94" s="33" t="str">
        <f>IF(COUNTIF('[1]STARTOVKA SABZO '!$A:$A,$B94)&gt;0,"SABZO","")</f>
        <v/>
      </c>
      <c r="H94" s="34"/>
      <c r="I94" s="35" t="str">
        <f>IF(ISNUMBER($E94), IF(AND($E94&gt;1900,YEAR($C$5)-$E94&lt;=$I$10),COUNT($I$66:$I93)+1,""),"")</f>
        <v/>
      </c>
      <c r="J94" s="35" t="str">
        <f>IF(ISNUMBER($E94), IF(AND($E94&gt;1900,YEAR($C$5)-$E94&gt;I$10,YEAR($C$5)-$E94&lt;=J$10),COUNT(J$66:J93)+1,""),"")</f>
        <v/>
      </c>
      <c r="K94" s="35" t="str">
        <f>IF(ISNUMBER($E94), IF(AND($E94&gt;1900,YEAR($C$5)-$E94&gt;J$10,YEAR($C$5)-$E94&lt;=K$10),COUNT(K$66:K93)+1,""),"")</f>
        <v/>
      </c>
      <c r="L94" s="35" t="str">
        <f>IF(ISNUMBER($E94), IF(AND($E94&gt;1900,YEAR($C$5)-$E94&gt;K$10,YEAR($C$5)-$E94&lt;=L$10),COUNT(L$66:L93)+1,""),"")</f>
        <v/>
      </c>
      <c r="M94" s="35" t="str">
        <f>IF(ISNUMBER($E94), IF(AND($E94&gt;1900,YEAR($C$5)-$E94&gt;L$10,YEAR($C$5)-$E94&lt;=M$10),COUNT(M$66:M93)+1,""),"")</f>
        <v/>
      </c>
      <c r="N94" s="35" t="str">
        <f>IF(ISNUMBER($E94), IF(AND($E94&gt;1900,YEAR($C$5)-$E94&gt;M$10),COUNT(N$66:N93)+1,""),"")</f>
        <v/>
      </c>
      <c r="O94" s="36" t="s">
        <v>123</v>
      </c>
    </row>
    <row r="95" spans="1:16" x14ac:dyDescent="0.3">
      <c r="A95" s="31">
        <v>29</v>
      </c>
      <c r="B95" s="32"/>
      <c r="C95" s="33" t="str">
        <f>IFERROR(VLOOKUP($B95,'[1]STARTOVKA SABZO '!$A:$D,2,FALSE),"")</f>
        <v/>
      </c>
      <c r="D95" s="33" t="str">
        <f>IFERROR(VLOOKUP($B95,'[1]STARTOVKA SABZO '!$A:$D,3,FALSE),"")</f>
        <v/>
      </c>
      <c r="E95" s="31" t="str">
        <f>IFERROR(VLOOKUP($B95,'[1]STARTOVKA SABZO '!$A:$D,4,FALSE),"")</f>
        <v/>
      </c>
      <c r="F95" s="31" t="str">
        <f t="shared" si="1"/>
        <v/>
      </c>
      <c r="G95" s="33" t="str">
        <f>IF(COUNTIF('[1]STARTOVKA SABZO '!$A:$A,$B95)&gt;0,"SABZO","")</f>
        <v/>
      </c>
      <c r="H95" s="34"/>
      <c r="I95" s="35" t="str">
        <f>IF(ISNUMBER($E95), IF(AND($E95&gt;1900,YEAR($C$5)-$E95&lt;=$I$10),COUNT($I$66:$I94)+1,""),"")</f>
        <v/>
      </c>
      <c r="J95" s="35" t="str">
        <f>IF(ISNUMBER($E95), IF(AND($E95&gt;1900,YEAR($C$5)-$E95&gt;I$10,YEAR($C$5)-$E95&lt;=J$10),COUNT(J$66:J94)+1,""),"")</f>
        <v/>
      </c>
      <c r="K95" s="35" t="str">
        <f>IF(ISNUMBER($E95), IF(AND($E95&gt;1900,YEAR($C$5)-$E95&gt;J$10,YEAR($C$5)-$E95&lt;=K$10),COUNT(K$66:K94)+1,""),"")</f>
        <v/>
      </c>
      <c r="L95" s="35" t="str">
        <f>IF(ISNUMBER($E95), IF(AND($E95&gt;1900,YEAR($C$5)-$E95&gt;K$10,YEAR($C$5)-$E95&lt;=L$10),COUNT(L$66:L94)+1,""),"")</f>
        <v/>
      </c>
      <c r="M95" s="35" t="str">
        <f>IF(ISNUMBER($E95), IF(AND($E95&gt;1900,YEAR($C$5)-$E95&gt;L$10,YEAR($C$5)-$E95&lt;=M$10),COUNT(M$66:M94)+1,""),"")</f>
        <v/>
      </c>
      <c r="N95" s="35" t="str">
        <f>IF(ISNUMBER($E95), IF(AND($E95&gt;1900,YEAR($C$5)-$E95&gt;M$10),COUNT(N$66:N94)+1,""),"")</f>
        <v/>
      </c>
      <c r="O95" s="36" t="s">
        <v>123</v>
      </c>
    </row>
    <row r="96" spans="1:16" x14ac:dyDescent="0.3">
      <c r="A96" s="31">
        <v>30</v>
      </c>
      <c r="B96" s="32"/>
      <c r="C96" s="33" t="str">
        <f>IFERROR(VLOOKUP($B96,'[1]STARTOVKA SABZO '!$A:$D,2,FALSE),"")</f>
        <v/>
      </c>
      <c r="D96" s="33" t="str">
        <f>IFERROR(VLOOKUP($B96,'[1]STARTOVKA SABZO '!$A:$D,3,FALSE),"")</f>
        <v/>
      </c>
      <c r="E96" s="31" t="str">
        <f>IFERROR(VLOOKUP($B96,'[1]STARTOVKA SABZO '!$A:$D,4,FALSE),"")</f>
        <v/>
      </c>
      <c r="F96" s="31" t="str">
        <f t="shared" si="1"/>
        <v/>
      </c>
      <c r="G96" s="33" t="str">
        <f>IF(COUNTIF('[1]STARTOVKA SABZO '!$A:$A,$B96)&gt;0,"SABZO","")</f>
        <v/>
      </c>
      <c r="H96" s="34"/>
      <c r="I96" s="35" t="str">
        <f>IF(ISNUMBER($E96), IF(AND($E96&gt;1900,YEAR($C$5)-$E96&lt;=$I$10),COUNT($I$66:$I95)+1,""),"")</f>
        <v/>
      </c>
      <c r="J96" s="35" t="str">
        <f>IF(ISNUMBER($E96), IF(AND($E96&gt;1900,YEAR($C$5)-$E96&gt;I$10,YEAR($C$5)-$E96&lt;=J$10),COUNT(J$66:J95)+1,""),"")</f>
        <v/>
      </c>
      <c r="K96" s="35" t="str">
        <f>IF(ISNUMBER($E96), IF(AND($E96&gt;1900,YEAR($C$5)-$E96&gt;J$10,YEAR($C$5)-$E96&lt;=K$10),COUNT(K$66:K95)+1,""),"")</f>
        <v/>
      </c>
      <c r="L96" s="35" t="str">
        <f>IF(ISNUMBER($E96), IF(AND($E96&gt;1900,YEAR($C$5)-$E96&gt;K$10,YEAR($C$5)-$E96&lt;=L$10),COUNT(L$66:L95)+1,""),"")</f>
        <v/>
      </c>
      <c r="M96" s="35" t="str">
        <f>IF(ISNUMBER($E96), IF(AND($E96&gt;1900,YEAR($C$5)-$E96&gt;L$10,YEAR($C$5)-$E96&lt;=M$10),COUNT(M$66:M95)+1,""),"")</f>
        <v/>
      </c>
      <c r="N96" s="35" t="str">
        <f>IF(ISNUMBER($E96), IF(AND($E96&gt;1900,YEAR($C$5)-$E96&gt;M$10),COUNT(N$66:N95)+1,""),"")</f>
        <v/>
      </c>
      <c r="O96" s="36" t="s">
        <v>123</v>
      </c>
    </row>
    <row r="97" spans="1:15" x14ac:dyDescent="0.3">
      <c r="A97" s="31">
        <v>31</v>
      </c>
      <c r="B97" s="32"/>
      <c r="C97" s="33" t="str">
        <f>IFERROR(VLOOKUP($B97,'[1]STARTOVKA SABZO '!$A:$D,2,FALSE),"")</f>
        <v/>
      </c>
      <c r="D97" s="33" t="str">
        <f>IFERROR(VLOOKUP($B97,'[1]STARTOVKA SABZO '!$A:$D,3,FALSE),"")</f>
        <v/>
      </c>
      <c r="E97" s="31" t="str">
        <f>IFERROR(VLOOKUP($B97,'[1]STARTOVKA SABZO '!$A:$D,4,FALSE),"")</f>
        <v/>
      </c>
      <c r="F97" s="31" t="str">
        <f t="shared" si="1"/>
        <v/>
      </c>
      <c r="G97" s="33" t="str">
        <f>IF(COUNTIF('[1]STARTOVKA SABZO '!$A:$A,$B97)&gt;0,"SABZO","")</f>
        <v/>
      </c>
      <c r="H97" s="34"/>
      <c r="I97" s="35" t="str">
        <f>IF(ISNUMBER($E97), IF(AND($E97&gt;1900,YEAR($C$5)-$E97&lt;=$I$10),COUNT($I$66:$I96)+1,""),"")</f>
        <v/>
      </c>
      <c r="J97" s="35" t="str">
        <f>IF(ISNUMBER($E97), IF(AND($E97&gt;1900,YEAR($C$5)-$E97&gt;I$10,YEAR($C$5)-$E97&lt;=J$10),COUNT(J$66:J96)+1,""),"")</f>
        <v/>
      </c>
      <c r="K97" s="35" t="str">
        <f>IF(ISNUMBER($E97), IF(AND($E97&gt;1900,YEAR($C$5)-$E97&gt;J$10,YEAR($C$5)-$E97&lt;=K$10),COUNT(K$66:K96)+1,""),"")</f>
        <v/>
      </c>
      <c r="L97" s="35" t="str">
        <f>IF(ISNUMBER($E97), IF(AND($E97&gt;1900,YEAR($C$5)-$E97&gt;K$10,YEAR($C$5)-$E97&lt;=L$10),COUNT(L$66:L96)+1,""),"")</f>
        <v/>
      </c>
      <c r="M97" s="35" t="str">
        <f>IF(ISNUMBER($E97), IF(AND($E97&gt;1900,YEAR($C$5)-$E97&gt;L$10,YEAR($C$5)-$E97&lt;=M$10),COUNT(M$66:M96)+1,""),"")</f>
        <v/>
      </c>
      <c r="N97" s="35" t="str">
        <f>IF(ISNUMBER($E97), IF(AND($E97&gt;1900,YEAR($C$5)-$E97&gt;M$10),COUNT(N$66:N96)+1,""),"")</f>
        <v/>
      </c>
      <c r="O97" s="36" t="s">
        <v>123</v>
      </c>
    </row>
    <row r="98" spans="1:15" x14ac:dyDescent="0.3">
      <c r="A98" s="31">
        <v>32</v>
      </c>
      <c r="B98" s="32"/>
      <c r="C98" s="33" t="str">
        <f>IFERROR(VLOOKUP($B98,'[1]STARTOVKA SABZO '!$A:$D,2,FALSE),"")</f>
        <v/>
      </c>
      <c r="D98" s="33" t="str">
        <f>IFERROR(VLOOKUP($B98,'[1]STARTOVKA SABZO '!$A:$D,3,FALSE),"")</f>
        <v/>
      </c>
      <c r="E98" s="31" t="str">
        <f>IFERROR(VLOOKUP($B98,'[1]STARTOVKA SABZO '!$A:$D,4,FALSE),"")</f>
        <v/>
      </c>
      <c r="F98" s="31" t="str">
        <f t="shared" si="1"/>
        <v/>
      </c>
      <c r="G98" s="33" t="str">
        <f>IF(COUNTIF('[1]STARTOVKA SABZO '!$A:$A,$B98)&gt;0,"SABZO","")</f>
        <v/>
      </c>
      <c r="H98" s="34"/>
      <c r="I98" s="35" t="str">
        <f>IF(ISNUMBER($E98), IF(AND($E98&gt;1900,YEAR($C$5)-$E98&lt;=$I$10),COUNT($I$66:$I97)+1,""),"")</f>
        <v/>
      </c>
      <c r="J98" s="35" t="str">
        <f>IF(ISNUMBER($E98), IF(AND($E98&gt;1900,YEAR($C$5)-$E98&gt;I$10,YEAR($C$5)-$E98&lt;=J$10),COUNT(J$66:J97)+1,""),"")</f>
        <v/>
      </c>
      <c r="K98" s="35" t="str">
        <f>IF(ISNUMBER($E98), IF(AND($E98&gt;1900,YEAR($C$5)-$E98&gt;J$10,YEAR($C$5)-$E98&lt;=K$10),COUNT(K$66:K97)+1,""),"")</f>
        <v/>
      </c>
      <c r="L98" s="35" t="str">
        <f>IF(ISNUMBER($E98), IF(AND($E98&gt;1900,YEAR($C$5)-$E98&gt;K$10,YEAR($C$5)-$E98&lt;=L$10),COUNT(L$66:L97)+1,""),"")</f>
        <v/>
      </c>
      <c r="M98" s="35" t="str">
        <f>IF(ISNUMBER($E98), IF(AND($E98&gt;1900,YEAR($C$5)-$E98&gt;L$10,YEAR($C$5)-$E98&lt;=M$10),COUNT(M$66:M97)+1,""),"")</f>
        <v/>
      </c>
      <c r="N98" s="35" t="str">
        <f>IF(ISNUMBER($E98), IF(AND($E98&gt;1900,YEAR($C$5)-$E98&gt;M$10),COUNT(N$66:N97)+1,""),"")</f>
        <v/>
      </c>
      <c r="O98" s="36" t="s">
        <v>123</v>
      </c>
    </row>
    <row r="99" spans="1:15" x14ac:dyDescent="0.3">
      <c r="A99" s="31">
        <v>33</v>
      </c>
      <c r="B99" s="32"/>
      <c r="C99" s="33" t="str">
        <f>IFERROR(VLOOKUP($B99,'[1]STARTOVKA SABZO '!$A:$D,2,FALSE),"")</f>
        <v/>
      </c>
      <c r="D99" s="33" t="str">
        <f>IFERROR(VLOOKUP($B99,'[1]STARTOVKA SABZO '!$A:$D,3,FALSE),"")</f>
        <v/>
      </c>
      <c r="E99" s="31" t="str">
        <f>IFERROR(VLOOKUP($B99,'[1]STARTOVKA SABZO '!$A:$D,4,FALSE),"")</f>
        <v/>
      </c>
      <c r="F99" s="31" t="str">
        <f t="shared" si="1"/>
        <v/>
      </c>
      <c r="G99" s="33" t="str">
        <f>IF(COUNTIF('[1]STARTOVKA SABZO '!$A:$A,$B99)&gt;0,"SABZO","")</f>
        <v/>
      </c>
      <c r="H99" s="34"/>
      <c r="I99" s="35" t="str">
        <f>IF(ISNUMBER($E99), IF(AND($E99&gt;1900,YEAR($C$5)-$E99&lt;=$I$10),COUNT($I$66:$I98)+1,""),"")</f>
        <v/>
      </c>
      <c r="J99" s="35" t="str">
        <f>IF(ISNUMBER($E99), IF(AND($E99&gt;1900,YEAR($C$5)-$E99&gt;I$10,YEAR($C$5)-$E99&lt;=J$10),COUNT(J$66:J98)+1,""),"")</f>
        <v/>
      </c>
      <c r="K99" s="35" t="str">
        <f>IF(ISNUMBER($E99), IF(AND($E99&gt;1900,YEAR($C$5)-$E99&gt;J$10,YEAR($C$5)-$E99&lt;=K$10),COUNT(K$66:K98)+1,""),"")</f>
        <v/>
      </c>
      <c r="L99" s="35" t="str">
        <f>IF(ISNUMBER($E99), IF(AND($E99&gt;1900,YEAR($C$5)-$E99&gt;K$10,YEAR($C$5)-$E99&lt;=L$10),COUNT(L$66:L98)+1,""),"")</f>
        <v/>
      </c>
      <c r="M99" s="35" t="str">
        <f>IF(ISNUMBER($E99), IF(AND($E99&gt;1900,YEAR($C$5)-$E99&gt;L$10,YEAR($C$5)-$E99&lt;=M$10),COUNT(M$66:M98)+1,""),"")</f>
        <v/>
      </c>
      <c r="N99" s="35" t="str">
        <f>IF(ISNUMBER($E99), IF(AND($E99&gt;1900,YEAR($C$5)-$E99&gt;M$10),COUNT(N$66:N98)+1,""),"")</f>
        <v/>
      </c>
      <c r="O99" s="36" t="s">
        <v>123</v>
      </c>
    </row>
    <row r="100" spans="1:15" x14ac:dyDescent="0.3">
      <c r="A100" s="31">
        <v>34</v>
      </c>
      <c r="B100" s="32"/>
      <c r="C100" s="33" t="str">
        <f>IFERROR(VLOOKUP($B100,'[1]STARTOVKA SABZO '!$A:$D,2,FALSE),"")</f>
        <v/>
      </c>
      <c r="D100" s="33" t="str">
        <f>IFERROR(VLOOKUP($B100,'[1]STARTOVKA SABZO '!$A:$D,3,FALSE),"")</f>
        <v/>
      </c>
      <c r="E100" s="31" t="str">
        <f>IFERROR(VLOOKUP($B100,'[1]STARTOVKA SABZO '!$A:$D,4,FALSE),"")</f>
        <v/>
      </c>
      <c r="F100" s="31" t="str">
        <f t="shared" si="1"/>
        <v/>
      </c>
      <c r="G100" s="33" t="str">
        <f>IF(COUNTIF('[1]STARTOVKA SABZO '!$A:$A,$B100)&gt;0,"SABZO","")</f>
        <v/>
      </c>
      <c r="H100" s="34"/>
      <c r="I100" s="35" t="str">
        <f>IF(ISNUMBER($E100), IF(AND($E100&gt;1900,YEAR($C$5)-$E100&lt;=$I$10),COUNT($I$66:$I99)+1,""),"")</f>
        <v/>
      </c>
      <c r="J100" s="35" t="str">
        <f>IF(ISNUMBER($E100), IF(AND($E100&gt;1900,YEAR($C$5)-$E100&gt;I$10,YEAR($C$5)-$E100&lt;=J$10),COUNT(J$66:J99)+1,""),"")</f>
        <v/>
      </c>
      <c r="K100" s="35" t="str">
        <f>IF(ISNUMBER($E100), IF(AND($E100&gt;1900,YEAR($C$5)-$E100&gt;J$10,YEAR($C$5)-$E100&lt;=K$10),COUNT(K$66:K99)+1,""),"")</f>
        <v/>
      </c>
      <c r="L100" s="35" t="str">
        <f>IF(ISNUMBER($E100), IF(AND($E100&gt;1900,YEAR($C$5)-$E100&gt;K$10,YEAR($C$5)-$E100&lt;=L$10),COUNT(L$66:L99)+1,""),"")</f>
        <v/>
      </c>
      <c r="M100" s="35" t="str">
        <f>IF(ISNUMBER($E100), IF(AND($E100&gt;1900,YEAR($C$5)-$E100&gt;L$10,YEAR($C$5)-$E100&lt;=M$10),COUNT(M$66:M99)+1,""),"")</f>
        <v/>
      </c>
      <c r="N100" s="35" t="str">
        <f>IF(ISNUMBER($E100), IF(AND($E100&gt;1900,YEAR($C$5)-$E100&gt;M$10),COUNT(N$66:N99)+1,""),"")</f>
        <v/>
      </c>
      <c r="O100" s="36" t="s">
        <v>123</v>
      </c>
    </row>
  </sheetData>
  <sheetProtection deleteRows="0"/>
  <mergeCells count="7">
    <mergeCell ref="A63:O63"/>
    <mergeCell ref="A1:O1"/>
    <mergeCell ref="A3:O3"/>
    <mergeCell ref="C5:D5"/>
    <mergeCell ref="I5:N5"/>
    <mergeCell ref="A6:G6"/>
    <mergeCell ref="A8:O8"/>
  </mergeCells>
  <dataValidations count="2">
    <dataValidation type="time" allowBlank="1" showInputMessage="1" showErrorMessage="1" error="Čas zadejte ve formátu: H:MM:SS_x000a__x000a_Např: 0:18:24_x000a_(Maximální čas je 3:00:00)" sqref="H2:H1048576" xr:uid="{8014F4FF-1329-4CCD-93BC-6BA1ED26FEA9}">
      <formula1>0</formula1>
      <formula2>0.125</formula2>
    </dataValidation>
    <dataValidation type="date" allowBlank="1" showInputMessage="1" showErrorMessage="1" error="Vždy zadejte datum ve formátu: den.měsíc.rok_x000a_Např: 3.4.2023" sqref="C5:D5" xr:uid="{CDC1C30D-8520-4D47-834E-68B493AC804B}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Radorun</cp:lastModifiedBy>
  <dcterms:created xsi:type="dcterms:W3CDTF">2025-04-25T19:13:21Z</dcterms:created>
  <dcterms:modified xsi:type="dcterms:W3CDTF">2025-04-25T19:14:42Z</dcterms:modified>
</cp:coreProperties>
</file>