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3\"/>
    </mc:Choice>
  </mc:AlternateContent>
  <bookViews>
    <workbookView xWindow="0" yWindow="0" windowWidth="24000" windowHeight="9735"/>
  </bookViews>
  <sheets>
    <sheet name="VÝSLEDKY" sheetId="38" r:id="rId1"/>
  </sheets>
  <definedNames>
    <definedName name="_xlnm._FilterDatabase" localSheetId="0" hidden="1">VÝSLEDKY!$A$10:$J$35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38" l="1"/>
  <c r="N52" i="38"/>
  <c r="M52" i="38"/>
  <c r="L52" i="38"/>
  <c r="K52" i="38"/>
  <c r="G52" i="38"/>
  <c r="O51" i="38"/>
  <c r="N51" i="38"/>
  <c r="M51" i="38"/>
  <c r="L51" i="38"/>
  <c r="K51" i="38"/>
  <c r="G51" i="38"/>
  <c r="P50" i="38"/>
  <c r="N50" i="38"/>
  <c r="M50" i="38"/>
  <c r="L50" i="38"/>
  <c r="K50" i="38"/>
  <c r="G50" i="38"/>
  <c r="P49" i="38"/>
  <c r="O49" i="38"/>
  <c r="N49" i="38"/>
  <c r="M49" i="38"/>
  <c r="K49" i="38"/>
  <c r="G49" i="38"/>
  <c r="P48" i="38"/>
  <c r="N48" i="38"/>
  <c r="M48" i="38"/>
  <c r="L48" i="38"/>
  <c r="K48" i="38"/>
  <c r="G48" i="38"/>
  <c r="P47" i="38"/>
  <c r="O47" i="38"/>
  <c r="N47" i="38"/>
  <c r="M47" i="38"/>
  <c r="K47" i="38"/>
  <c r="G47" i="38"/>
  <c r="P46" i="38"/>
  <c r="O46" i="38"/>
  <c r="N46" i="38"/>
  <c r="M46" i="38"/>
  <c r="K46" i="38"/>
  <c r="G46" i="38"/>
  <c r="P45" i="38"/>
  <c r="O45" i="38"/>
  <c r="M45" i="38"/>
  <c r="L45" i="38"/>
  <c r="K45" i="38"/>
  <c r="G45" i="38"/>
  <c r="P44" i="38"/>
  <c r="N44" i="38"/>
  <c r="M44" i="38"/>
  <c r="L44" i="38"/>
  <c r="K44" i="38"/>
  <c r="G44" i="38"/>
  <c r="P43" i="38"/>
  <c r="O43" i="38"/>
  <c r="N43" i="38"/>
  <c r="L43" i="38"/>
  <c r="K43" i="38"/>
  <c r="G43" i="38"/>
  <c r="P42" i="38"/>
  <c r="O42" i="38"/>
  <c r="M42" i="38"/>
  <c r="L42" i="38"/>
  <c r="K42" i="38"/>
  <c r="G42" i="38"/>
  <c r="P41" i="38"/>
  <c r="O41" i="38"/>
  <c r="N41" i="38"/>
  <c r="N42" i="38" s="1"/>
  <c r="M41" i="38"/>
  <c r="M43" i="38" s="1"/>
  <c r="L41" i="38"/>
  <c r="K41" i="38"/>
  <c r="G41" i="38"/>
  <c r="P39" i="38"/>
  <c r="O39" i="38"/>
  <c r="N39" i="38"/>
  <c r="M39" i="38"/>
  <c r="L39" i="38"/>
  <c r="K39" i="38"/>
  <c r="P35" i="38"/>
  <c r="O35" i="38"/>
  <c r="N35" i="38"/>
  <c r="M35" i="38"/>
  <c r="L35" i="38"/>
  <c r="G35" i="38"/>
  <c r="P34" i="38"/>
  <c r="O34" i="38"/>
  <c r="N34" i="38"/>
  <c r="M34" i="38"/>
  <c r="L34" i="38"/>
  <c r="G34" i="38"/>
  <c r="P33" i="38"/>
  <c r="O33" i="38"/>
  <c r="N33" i="38"/>
  <c r="M33" i="38"/>
  <c r="L33" i="38"/>
  <c r="K33" i="38"/>
  <c r="G33" i="38"/>
  <c r="P32" i="38"/>
  <c r="O32" i="38"/>
  <c r="N32" i="38"/>
  <c r="M32" i="38"/>
  <c r="L32" i="38"/>
  <c r="K32" i="38"/>
  <c r="G32" i="38"/>
  <c r="P31" i="38"/>
  <c r="O31" i="38"/>
  <c r="N31" i="38"/>
  <c r="M31" i="38"/>
  <c r="L31" i="38"/>
  <c r="K31" i="38"/>
  <c r="G31" i="38"/>
  <c r="P30" i="38"/>
  <c r="N30" i="38"/>
  <c r="M30" i="38"/>
  <c r="L30" i="38"/>
  <c r="K30" i="38"/>
  <c r="G30" i="38"/>
  <c r="P29" i="38"/>
  <c r="N29" i="38"/>
  <c r="M29" i="38"/>
  <c r="L29" i="38"/>
  <c r="K29" i="38"/>
  <c r="G29" i="38"/>
  <c r="P28" i="38"/>
  <c r="O28" i="38"/>
  <c r="N28" i="38"/>
  <c r="L28" i="38"/>
  <c r="K28" i="38"/>
  <c r="G28" i="38"/>
  <c r="P27" i="38"/>
  <c r="N27" i="38"/>
  <c r="M27" i="38"/>
  <c r="L27" i="38"/>
  <c r="K27" i="38"/>
  <c r="G27" i="38"/>
  <c r="P26" i="38"/>
  <c r="O26" i="38"/>
  <c r="M26" i="38"/>
  <c r="L26" i="38"/>
  <c r="K26" i="38"/>
  <c r="G26" i="38"/>
  <c r="P25" i="38"/>
  <c r="N25" i="38"/>
  <c r="M25" i="38"/>
  <c r="L25" i="38"/>
  <c r="K25" i="38"/>
  <c r="G25" i="38"/>
  <c r="P24" i="38"/>
  <c r="O24" i="38"/>
  <c r="N24" i="38"/>
  <c r="M24" i="38"/>
  <c r="L24" i="38"/>
  <c r="G24" i="38"/>
  <c r="P23" i="38"/>
  <c r="O23" i="38"/>
  <c r="N23" i="38"/>
  <c r="L23" i="38"/>
  <c r="K23" i="38"/>
  <c r="G23" i="38"/>
  <c r="P22" i="38"/>
  <c r="O22" i="38"/>
  <c r="M22" i="38"/>
  <c r="L22" i="38"/>
  <c r="K22" i="38"/>
  <c r="G22" i="38"/>
  <c r="P21" i="38"/>
  <c r="O21" i="38"/>
  <c r="N21" i="38"/>
  <c r="L21" i="38"/>
  <c r="K21" i="38"/>
  <c r="G21" i="38"/>
  <c r="P20" i="38"/>
  <c r="O20" i="38"/>
  <c r="M20" i="38"/>
  <c r="L20" i="38"/>
  <c r="K20" i="38"/>
  <c r="G20" i="38"/>
  <c r="P19" i="38"/>
  <c r="N19" i="38"/>
  <c r="M19" i="38"/>
  <c r="L19" i="38"/>
  <c r="K19" i="38"/>
  <c r="G19" i="38"/>
  <c r="P18" i="38"/>
  <c r="N18" i="38"/>
  <c r="M18" i="38"/>
  <c r="L18" i="38"/>
  <c r="K18" i="38"/>
  <c r="G18" i="38"/>
  <c r="P17" i="38"/>
  <c r="O17" i="38"/>
  <c r="M17" i="38"/>
  <c r="L17" i="38"/>
  <c r="K17" i="38"/>
  <c r="G17" i="38"/>
  <c r="P16" i="38"/>
  <c r="N16" i="38"/>
  <c r="M16" i="38"/>
  <c r="L16" i="38"/>
  <c r="K16" i="38"/>
  <c r="G16" i="38"/>
  <c r="P15" i="38"/>
  <c r="O15" i="38"/>
  <c r="N15" i="38"/>
  <c r="L15" i="38"/>
  <c r="K15" i="38"/>
  <c r="G15" i="38"/>
  <c r="P14" i="38"/>
  <c r="O14" i="38"/>
  <c r="N14" i="38"/>
  <c r="L14" i="38"/>
  <c r="K14" i="38"/>
  <c r="G14" i="38"/>
  <c r="P13" i="38"/>
  <c r="O13" i="38"/>
  <c r="N13" i="38"/>
  <c r="M13" i="38"/>
  <c r="L13" i="38"/>
  <c r="K13" i="38"/>
  <c r="G13" i="38"/>
  <c r="P12" i="38"/>
  <c r="O12" i="38"/>
  <c r="N12" i="38"/>
  <c r="N17" i="38" s="1"/>
  <c r="M12" i="38"/>
  <c r="L12" i="38"/>
  <c r="K12" i="38"/>
  <c r="G12" i="38"/>
  <c r="K24" i="38" l="1"/>
  <c r="L46" i="38"/>
  <c r="L49" i="38" s="1"/>
  <c r="N20" i="38"/>
  <c r="N22" i="38" s="1"/>
  <c r="N26" i="38" s="1"/>
  <c r="K34" i="38"/>
  <c r="K35" i="38" s="1"/>
  <c r="O44" i="38"/>
  <c r="N45" i="38"/>
  <c r="L47" i="38"/>
  <c r="P51" i="38"/>
  <c r="P52" i="38" s="1"/>
  <c r="M14" i="38"/>
  <c r="O16" i="38"/>
  <c r="O18" i="38" s="1"/>
  <c r="O19" i="38" l="1"/>
  <c r="O48" i="38"/>
  <c r="O50" i="38" s="1"/>
  <c r="M15" i="38"/>
  <c r="M21" i="38" s="1"/>
  <c r="M23" i="38" s="1"/>
  <c r="O25" i="38" l="1"/>
  <c r="M28" i="38"/>
  <c r="O27" i="38"/>
  <c r="O29" i="38" s="1"/>
  <c r="O30" i="38" s="1"/>
</calcChain>
</file>

<file path=xl/sharedStrings.xml><?xml version="1.0" encoding="utf-8"?>
<sst xmlns="http://schemas.openxmlformats.org/spreadsheetml/2006/main" count="173" uniqueCount="113">
  <si>
    <t>Příjmení</t>
  </si>
  <si>
    <t>Jméno</t>
  </si>
  <si>
    <t>Oddíl</t>
  </si>
  <si>
    <t>Jaromír</t>
  </si>
  <si>
    <t>Tomáš</t>
  </si>
  <si>
    <t>Čižinský</t>
  </si>
  <si>
    <t>Martin</t>
  </si>
  <si>
    <t>Dolejš</t>
  </si>
  <si>
    <t>Radomír</t>
  </si>
  <si>
    <t>Michal</t>
  </si>
  <si>
    <t>Jindra</t>
  </si>
  <si>
    <t>David</t>
  </si>
  <si>
    <t>Josef</t>
  </si>
  <si>
    <t>Pavel</t>
  </si>
  <si>
    <t>Jiří</t>
  </si>
  <si>
    <t>Procházka</t>
  </si>
  <si>
    <t>Vladimír</t>
  </si>
  <si>
    <t>Borovičková</t>
  </si>
  <si>
    <t>Lenka</t>
  </si>
  <si>
    <t>Chlupatá</t>
  </si>
  <si>
    <t>Jana</t>
  </si>
  <si>
    <t>Norková</t>
  </si>
  <si>
    <t>Zdena</t>
  </si>
  <si>
    <t>Dolejšová</t>
  </si>
  <si>
    <t>Jitka</t>
  </si>
  <si>
    <t>Kuriš</t>
  </si>
  <si>
    <t>Radek</t>
  </si>
  <si>
    <t>Kasalová</t>
  </si>
  <si>
    <t>Barbora</t>
  </si>
  <si>
    <t>SABZO</t>
  </si>
  <si>
    <t>Karla</t>
  </si>
  <si>
    <t>Bradáč</t>
  </si>
  <si>
    <t>A</t>
  </si>
  <si>
    <t>B</t>
  </si>
  <si>
    <t>C</t>
  </si>
  <si>
    <t>D</t>
  </si>
  <si>
    <t>E</t>
  </si>
  <si>
    <t>F</t>
  </si>
  <si>
    <t>Šebesta</t>
  </si>
  <si>
    <t>Šebestová</t>
  </si>
  <si>
    <t>Fojtík</t>
  </si>
  <si>
    <t>Zbyněk</t>
  </si>
  <si>
    <t>VÝSLEDKOVÁ LISTINA</t>
  </si>
  <si>
    <t>Datum:</t>
  </si>
  <si>
    <t>Ročník:</t>
  </si>
  <si>
    <t>Délka trati:</t>
  </si>
  <si>
    <t>MUŽI</t>
  </si>
  <si>
    <t>Poř.</t>
  </si>
  <si>
    <t>Start. číslo</t>
  </si>
  <si>
    <t>Nar.</t>
  </si>
  <si>
    <t>Pohl.</t>
  </si>
  <si>
    <t>Kat.</t>
  </si>
  <si>
    <t>min</t>
  </si>
  <si>
    <t>sec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</si>
  <si>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</si>
  <si>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</si>
  <si>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</si>
  <si>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</si>
  <si>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</si>
  <si>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</si>
  <si>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</si>
  <si>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</si>
  <si>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</si>
  <si>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</si>
  <si>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</si>
  <si>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</si>
  <si>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</si>
  <si>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</si>
  <si>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</si>
  <si>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</si>
  <si>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</si>
  <si>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</si>
  <si>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</si>
  <si>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ŽENY</t>
  </si>
  <si>
    <t>Sodomka</t>
  </si>
  <si>
    <t>Šiman</t>
  </si>
  <si>
    <t>Eduard</t>
  </si>
  <si>
    <t>?</t>
  </si>
  <si>
    <t>Míl</t>
  </si>
  <si>
    <t>Marek</t>
  </si>
  <si>
    <t>TJ Rolníci ČZU</t>
  </si>
  <si>
    <t>Malý</t>
  </si>
  <si>
    <t>Praha 6</t>
  </si>
  <si>
    <t>Vacarda</t>
  </si>
  <si>
    <t>AC Slovan Liberec</t>
  </si>
  <si>
    <t>Prchal</t>
  </si>
  <si>
    <t>GP Kolín</t>
  </si>
  <si>
    <t>BRK Dadáček</t>
  </si>
  <si>
    <t>Halatka</t>
  </si>
  <si>
    <t xml:space="preserve">Král </t>
  </si>
  <si>
    <t>Zadarmo</t>
  </si>
  <si>
    <t>Matoušek</t>
  </si>
  <si>
    <t>Evrobike Praha</t>
  </si>
  <si>
    <t>Libor</t>
  </si>
  <si>
    <t>AZ Ekotherm</t>
  </si>
  <si>
    <t xml:space="preserve">Šebesta </t>
  </si>
  <si>
    <t>Hubatová-Vacková</t>
  </si>
  <si>
    <t>Praha 10</t>
  </si>
  <si>
    <t xml:space="preserve">Zahradníková </t>
  </si>
  <si>
    <t>Iva</t>
  </si>
  <si>
    <t xml:space="preserve">Mališová </t>
  </si>
  <si>
    <t xml:space="preserve">Jungová </t>
  </si>
  <si>
    <t>Michaela</t>
  </si>
  <si>
    <t>Petruš</t>
  </si>
  <si>
    <t xml:space="preserve">Halatková </t>
  </si>
  <si>
    <t>Kateřina</t>
  </si>
  <si>
    <t>muži 12,5 km / ženy 3,125 km</t>
  </si>
  <si>
    <t>Adepti SABZA</t>
  </si>
  <si>
    <t>Rostislav</t>
  </si>
  <si>
    <t>Radim</t>
  </si>
  <si>
    <t>Junioři - 1 kolo</t>
  </si>
  <si>
    <t>3,125 km</t>
  </si>
  <si>
    <t>Krčská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</si>
</sst>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  <numFmt numFmtId="169" formatCode="[$-405]General"/>
  </numFmts>
  <fonts count="13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9" fontId="12" fillId="0" borderId="0" applyFont="0" applyBorder="0" applyProtection="0"/>
  </cellStyleXfs>
  <cellXfs count="39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1" fontId="10" fillId="0" borderId="0" xfId="0" applyNumberFormat="1" applyFont="1"/>
    <xf numFmtId="0" fontId="10" fillId="0" borderId="0" xfId="0" applyFont="1"/>
    <xf numFmtId="166" fontId="4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8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0" borderId="0" xfId="0" applyFont="1" applyProtection="1"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2">
    <cellStyle name="Excel Built-in Normal 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tabSelected="1" zoomScaleNormal="100" workbookViewId="0">
      <selection activeCell="A10" sqref="A10:A11"/>
    </sheetView>
  </sheetViews>
  <sheetFormatPr defaultColWidth="9.140625" defaultRowHeight="12.75" x14ac:dyDescent="0.2"/>
  <cols>
    <col min="1" max="1" width="4.85546875" style="14" customWidth="1"/>
    <col min="2" max="2" width="5.42578125" style="14" customWidth="1"/>
    <col min="3" max="3" width="15.85546875" style="14" bestFit="1" customWidth="1"/>
    <col min="4" max="4" width="9.7109375" style="14" customWidth="1"/>
    <col min="5" max="5" width="5.7109375" style="14" customWidth="1"/>
    <col min="6" max="6" width="5" style="14" customWidth="1"/>
    <col min="7" max="7" width="7" style="14" customWidth="1"/>
    <col min="8" max="8" width="19.28515625" style="14" customWidth="1"/>
    <col min="9" max="10" width="6.7109375" style="14" customWidth="1"/>
    <col min="11" max="16" width="5.42578125" style="14" customWidth="1"/>
    <col min="17" max="17" width="12" style="13" bestFit="1" customWidth="1"/>
    <col min="18" max="16384" width="9.140625" style="14"/>
  </cols>
  <sheetData>
    <row r="1" spans="1:17" s="2" customFormat="1" ht="26.25" x14ac:dyDescent="0.4">
      <c r="A1" s="34" t="s">
        <v>112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</row>
    <row r="2" spans="1:17" s="4" customFormat="1" ht="3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Q2" s="5"/>
    </row>
    <row r="3" spans="1:17" s="7" customFormat="1" ht="21" x14ac:dyDescent="0.35">
      <c r="A3" s="35" t="s">
        <v>42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6"/>
    </row>
    <row r="4" spans="1:17" s="4" customFormat="1" ht="3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Q4" s="5"/>
    </row>
    <row r="5" spans="1:17" ht="15.75" x14ac:dyDescent="0.2">
      <c r="A5" s="8" t="s">
        <v>43</v>
      </c>
      <c r="B5" s="9"/>
      <c r="C5" s="36">
        <v>45084</v>
      </c>
      <c r="D5" s="36"/>
      <c r="E5" s="9" t="s">
        <v>44</v>
      </c>
      <c r="F5" s="10"/>
      <c r="G5" s="11" t="s">
        <v>77</v>
      </c>
      <c r="H5" s="10"/>
      <c r="I5" s="12" t="s">
        <v>45</v>
      </c>
      <c r="J5" s="12"/>
      <c r="K5" s="37" t="s">
        <v>106</v>
      </c>
      <c r="L5" s="37"/>
      <c r="M5" s="37"/>
      <c r="N5" s="37"/>
      <c r="O5" s="37"/>
      <c r="P5" s="37"/>
    </row>
    <row r="6" spans="1:17" s="15" customFormat="1" ht="15.75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Q6" s="16"/>
    </row>
    <row r="7" spans="1:17" s="4" customFormat="1" ht="3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Q7" s="5"/>
    </row>
    <row r="8" spans="1:17" s="18" customFormat="1" ht="18.75" x14ac:dyDescent="0.3">
      <c r="A8" s="31" t="s">
        <v>46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17"/>
    </row>
    <row r="9" spans="1:17" s="4" customFormat="1" ht="3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Q9" s="5"/>
    </row>
    <row r="10" spans="1:17" x14ac:dyDescent="0.2">
      <c r="A10" s="29" t="s">
        <v>47</v>
      </c>
      <c r="B10" s="32" t="s">
        <v>48</v>
      </c>
      <c r="C10" s="29" t="s">
        <v>0</v>
      </c>
      <c r="D10" s="29" t="s">
        <v>1</v>
      </c>
      <c r="E10" s="29" t="s">
        <v>49</v>
      </c>
      <c r="F10" s="29" t="s">
        <v>50</v>
      </c>
      <c r="G10" s="29" t="s">
        <v>51</v>
      </c>
      <c r="H10" s="29" t="s">
        <v>2</v>
      </c>
      <c r="I10" s="29" t="s">
        <v>52</v>
      </c>
      <c r="J10" s="29" t="s">
        <v>53</v>
      </c>
      <c r="K10" s="19">
        <v>29</v>
      </c>
      <c r="L10" s="19">
        <v>39</v>
      </c>
      <c r="M10" s="19">
        <v>49</v>
      </c>
      <c r="N10" s="19">
        <v>59</v>
      </c>
      <c r="O10" s="19">
        <v>69</v>
      </c>
      <c r="P10" s="20">
        <v>70</v>
      </c>
      <c r="Q10" s="21"/>
    </row>
    <row r="11" spans="1:17" x14ac:dyDescent="0.2">
      <c r="A11" s="30"/>
      <c r="B11" s="33"/>
      <c r="C11" s="30"/>
      <c r="D11" s="30"/>
      <c r="E11" s="30"/>
      <c r="F11" s="30"/>
      <c r="G11" s="30"/>
      <c r="H11" s="30"/>
      <c r="I11" s="30"/>
      <c r="J11" s="30"/>
      <c r="K11" s="22" t="s">
        <v>32</v>
      </c>
      <c r="L11" s="22" t="s">
        <v>33</v>
      </c>
      <c r="M11" s="22" t="s">
        <v>34</v>
      </c>
      <c r="N11" s="22" t="s">
        <v>35</v>
      </c>
      <c r="O11" s="22" t="s">
        <v>36</v>
      </c>
      <c r="P11" s="22" t="s">
        <v>37</v>
      </c>
    </row>
    <row r="12" spans="1:17" x14ac:dyDescent="0.2">
      <c r="A12" s="23" t="s">
        <v>54</v>
      </c>
      <c r="B12" s="24">
        <v>164</v>
      </c>
      <c r="C12" s="25" t="s">
        <v>15</v>
      </c>
      <c r="D12" s="25" t="s">
        <v>9</v>
      </c>
      <c r="E12" s="24">
        <v>1982</v>
      </c>
      <c r="F12" s="24"/>
      <c r="G12" s="23" t="str">
        <f t="shared" ref="G12:G35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49</v>
      </c>
      <c r="H12" s="25" t="s">
        <v>29</v>
      </c>
      <c r="I12" s="26">
        <v>45</v>
      </c>
      <c r="J12" s="26">
        <v>6</v>
      </c>
      <c r="K12" s="27" t="str">
        <f>IF(AND(E12&gt;1900,YEAR($C$5)-$E12&lt;=$K$10),COUNT($K$11:K11)+1,"")</f>
        <v/>
      </c>
      <c r="L12" s="27" t="str">
        <f>IF(AND(E12&gt;1900,YEAR($C$5)-$E12&gt;$K$10,YEAR($C$5)-$E12&lt;=$L$10),COUNT($L$11:L11)+1,"")</f>
        <v/>
      </c>
      <c r="M12" s="27">
        <f>IF(AND(E12&gt;1900,YEAR($C$5)-$E12&gt;$L$10,YEAR($C$5)-$E12&lt;=$M$10),COUNT($M$11:M11)+1,"")</f>
        <v>1</v>
      </c>
      <c r="N12" s="27" t="str">
        <f>IF(AND(E12&gt;1900,YEAR($C$5)-$E12&gt;$M$10,YEAR($C$5)-$E12&lt;=$N$10),COUNT($N$11:N11)+1,"")</f>
        <v/>
      </c>
      <c r="O12" s="27" t="str">
        <f>IF(AND(E12&gt;1900,YEAR($C$5)-$E12&gt;$N$10,YEAR($C$5)-$E12&lt;=$O$10),COUNT($O$11:O11)+1,"")</f>
        <v/>
      </c>
      <c r="P12" s="27" t="str">
        <f>IF(AND(E12&gt;1900,YEAR($C$5)-$E12&gt;=$P$10),COUNT($P$11:P11)+1,"")</f>
        <v/>
      </c>
    </row>
    <row r="13" spans="1:17" x14ac:dyDescent="0.2">
      <c r="A13" s="23" t="s">
        <v>55</v>
      </c>
      <c r="B13" s="24">
        <v>89</v>
      </c>
      <c r="C13" s="25" t="s">
        <v>78</v>
      </c>
      <c r="D13" s="25" t="s">
        <v>79</v>
      </c>
      <c r="E13" s="24">
        <v>2002</v>
      </c>
      <c r="F13" s="24"/>
      <c r="G13" s="23" t="str">
        <f t="shared" si="0"/>
        <v>do 29</v>
      </c>
      <c r="H13" s="25" t="s">
        <v>80</v>
      </c>
      <c r="I13" s="26">
        <v>48</v>
      </c>
      <c r="J13" s="26">
        <v>49</v>
      </c>
      <c r="K13" s="27">
        <f>IF(AND(E13&gt;1900,YEAR($C$5)-$E13&lt;=$K$10),COUNT($K$11:K12)+1,"")</f>
        <v>1</v>
      </c>
      <c r="L13" s="27" t="str">
        <f>IF(AND(E13&gt;1900,YEAR($C$5)-$E13&gt;$K$10,YEAR($C$5)-$E13&lt;=$L$10),COUNT($L$11:L12)+1,"")</f>
        <v/>
      </c>
      <c r="M13" s="27" t="str">
        <f>IF(AND(E13&gt;1900,YEAR($C$5)-$E13&gt;$L$10,YEAR($C$5)-$E13&lt;=$M$10),COUNT($M$11:M12)+1,"")</f>
        <v/>
      </c>
      <c r="N13" s="27" t="str">
        <f>IF(AND(E13&gt;1900,YEAR($C$5)-$E13&gt;$M$10,YEAR($C$5)-$E13&lt;=$N$10),COUNT($N$11:N12)+1,"")</f>
        <v/>
      </c>
      <c r="O13" s="27" t="str">
        <f>IF(AND(E13&gt;1900,YEAR($C$5)-$E13&gt;$N$10,YEAR($C$5)-$E13&lt;=$O$10),COUNT($O$11:O12)+1,"")</f>
        <v/>
      </c>
      <c r="P13" s="27" t="str">
        <f>IF(AND(E13&gt;1900,YEAR($C$5)-$E13&gt;=$P$10),COUNT($P$11:P12)+1,"")</f>
        <v/>
      </c>
    </row>
    <row r="14" spans="1:17" x14ac:dyDescent="0.2">
      <c r="A14" s="23" t="s">
        <v>56</v>
      </c>
      <c r="B14" s="24">
        <v>166</v>
      </c>
      <c r="C14" s="25" t="s">
        <v>31</v>
      </c>
      <c r="D14" s="25" t="s">
        <v>14</v>
      </c>
      <c r="E14" s="24">
        <v>1982</v>
      </c>
      <c r="F14" s="24"/>
      <c r="G14" s="23" t="str">
        <f t="shared" si="0"/>
        <v>do 49</v>
      </c>
      <c r="H14" s="25" t="s">
        <v>29</v>
      </c>
      <c r="I14" s="26">
        <v>48</v>
      </c>
      <c r="J14" s="26">
        <v>56</v>
      </c>
      <c r="K14" s="27" t="str">
        <f>IF(AND(E14&gt;1900,YEAR($C$5)-$E14&lt;=$K$10),COUNT($K$11:K13)+1,"")</f>
        <v/>
      </c>
      <c r="L14" s="27" t="str">
        <f>IF(AND(E14&gt;1900,YEAR($C$5)-$E14&gt;$K$10,YEAR($C$5)-$E14&lt;=$L$10),COUNT($L$11:L13)+1,"")</f>
        <v/>
      </c>
      <c r="M14" s="27">
        <f>IF(AND(E14&gt;1900,YEAR($C$5)-$E14&gt;$L$10,YEAR($C$5)-$E14&lt;=$M$10),COUNT($M$11:M13)+1,"")</f>
        <v>2</v>
      </c>
      <c r="N14" s="27" t="str">
        <f>IF(AND(E14&gt;1900,YEAR($C$5)-$E14&gt;$M$10,YEAR($C$5)-$E14&lt;=$N$10),COUNT($N$11:N13)+1,"")</f>
        <v/>
      </c>
      <c r="O14" s="27" t="str">
        <f>IF(AND(E14&gt;1900,YEAR($C$5)-$E14&gt;$N$10,YEAR($C$5)-$E14&lt;=$O$10),COUNT($O$11:O13)+1,"")</f>
        <v/>
      </c>
      <c r="P14" s="27" t="str">
        <f>IF(AND(E14&gt;1900,YEAR($C$5)-$E14&gt;=$P$10),COUNT($P$11:P13)+1,"")</f>
        <v/>
      </c>
    </row>
    <row r="15" spans="1:17" x14ac:dyDescent="0.2">
      <c r="A15" s="23" t="s">
        <v>57</v>
      </c>
      <c r="B15" s="24">
        <v>95</v>
      </c>
      <c r="C15" s="25" t="s">
        <v>81</v>
      </c>
      <c r="D15" s="25" t="s">
        <v>14</v>
      </c>
      <c r="E15" s="24">
        <v>1977</v>
      </c>
      <c r="F15" s="24"/>
      <c r="G15" s="23" t="str">
        <f t="shared" si="0"/>
        <v>do 49</v>
      </c>
      <c r="H15" s="25" t="s">
        <v>82</v>
      </c>
      <c r="I15" s="26">
        <v>49</v>
      </c>
      <c r="J15" s="26">
        <v>39</v>
      </c>
      <c r="K15" s="27" t="str">
        <f>IF(AND(E15&gt;1900,YEAR($C$5)-$E15&lt;=$K$10),COUNT($K$11:K14)+1,"")</f>
        <v/>
      </c>
      <c r="L15" s="27" t="str">
        <f>IF(AND(E15&gt;1900,YEAR($C$5)-$E15&gt;$K$10,YEAR($C$5)-$E15&lt;=$L$10),COUNT($L$11:L14)+1,"")</f>
        <v/>
      </c>
      <c r="M15" s="27">
        <f>IF(AND(E15&gt;1900,YEAR($C$5)-$E15&gt;$L$10,YEAR($C$5)-$E15&lt;=$M$10),COUNT($M$11:M14)+1,"")</f>
        <v>3</v>
      </c>
      <c r="N15" s="27" t="str">
        <f>IF(AND(E15&gt;1900,YEAR($C$5)-$E15&gt;$M$10,YEAR($C$5)-$E15&lt;=$N$10),COUNT($N$11:N14)+1,"")</f>
        <v/>
      </c>
      <c r="O15" s="27" t="str">
        <f>IF(AND(E15&gt;1900,YEAR($C$5)-$E15&gt;$N$10,YEAR($C$5)-$E15&lt;=$O$10),COUNT($O$11:O14)+1,"")</f>
        <v/>
      </c>
      <c r="P15" s="27" t="str">
        <f>IF(AND(E15&gt;1900,YEAR($C$5)-$E15&gt;=$P$10),COUNT($P$11:P14)+1,"")</f>
        <v/>
      </c>
    </row>
    <row r="16" spans="1:17" x14ac:dyDescent="0.2">
      <c r="A16" s="23" t="s">
        <v>58</v>
      </c>
      <c r="B16" s="24">
        <v>87</v>
      </c>
      <c r="C16" s="25" t="s">
        <v>83</v>
      </c>
      <c r="D16" s="25" t="s">
        <v>16</v>
      </c>
      <c r="E16" s="24">
        <v>1959</v>
      </c>
      <c r="F16" s="24"/>
      <c r="G16" s="23" t="str">
        <f t="shared" si="0"/>
        <v>do 69</v>
      </c>
      <c r="H16" s="25" t="s">
        <v>84</v>
      </c>
      <c r="I16" s="26">
        <v>52</v>
      </c>
      <c r="J16" s="26">
        <v>20</v>
      </c>
      <c r="K16" s="27" t="str">
        <f>IF(AND(E16&gt;1900,YEAR($C$5)-$E16&lt;=$K$10),COUNT($K$11:K15)+1,"")</f>
        <v/>
      </c>
      <c r="L16" s="27" t="str">
        <f>IF(AND(E16&gt;1900,YEAR($C$5)-$E16&gt;$K$10,YEAR($C$5)-$E16&lt;=$L$10),COUNT($L$11:L15)+1,"")</f>
        <v/>
      </c>
      <c r="M16" s="27" t="str">
        <f>IF(AND(E16&gt;1900,YEAR($C$5)-$E16&gt;$L$10,YEAR($C$5)-$E16&lt;=$M$10),COUNT($M$11:M15)+1,"")</f>
        <v/>
      </c>
      <c r="N16" s="27" t="str">
        <f>IF(AND(E16&gt;1900,YEAR($C$5)-$E16&gt;$M$10,YEAR($C$5)-$E16&lt;=$N$10),COUNT($N$11:N15)+1,"")</f>
        <v/>
      </c>
      <c r="O16" s="27">
        <f>IF(AND(E16&gt;1900,YEAR($C$5)-$E16&gt;$N$10,YEAR($C$5)-$E16&lt;=$O$10),COUNT($O$11:O15)+1,"")</f>
        <v>1</v>
      </c>
      <c r="P16" s="27" t="str">
        <f>IF(AND(E16&gt;1900,YEAR($C$5)-$E16&gt;=$P$10),COUNT($P$11:P15)+1,"")</f>
        <v/>
      </c>
    </row>
    <row r="17" spans="1:16" x14ac:dyDescent="0.2">
      <c r="A17" s="23" t="s">
        <v>59</v>
      </c>
      <c r="B17" s="24">
        <v>160</v>
      </c>
      <c r="C17" s="25" t="s">
        <v>25</v>
      </c>
      <c r="D17" s="25" t="s">
        <v>26</v>
      </c>
      <c r="E17" s="24">
        <v>1971</v>
      </c>
      <c r="F17" s="24"/>
      <c r="G17" s="23" t="str">
        <f t="shared" si="0"/>
        <v>do 59</v>
      </c>
      <c r="H17" s="25" t="s">
        <v>29</v>
      </c>
      <c r="I17" s="26">
        <v>55</v>
      </c>
      <c r="J17" s="26">
        <v>36</v>
      </c>
      <c r="K17" s="27" t="str">
        <f>IF(AND(E17&gt;1900,YEAR($C$5)-$E17&lt;=$K$10),COUNT($K$11:K16)+1,"")</f>
        <v/>
      </c>
      <c r="L17" s="27" t="str">
        <f>IF(AND(E17&gt;1900,YEAR($C$5)-$E17&gt;$K$10,YEAR($C$5)-$E17&lt;=$L$10),COUNT($L$11:L16)+1,"")</f>
        <v/>
      </c>
      <c r="M17" s="27" t="str">
        <f>IF(AND(E17&gt;1900,YEAR($C$5)-$E17&gt;$L$10,YEAR($C$5)-$E17&lt;=$M$10),COUNT($M$11:M16)+1,"")</f>
        <v/>
      </c>
      <c r="N17" s="27">
        <f>IF(AND(E17&gt;1900,YEAR($C$5)-$E17&gt;$M$10,YEAR($C$5)-$E17&lt;=$N$10),COUNT($N$11:N16)+1,"")</f>
        <v>1</v>
      </c>
      <c r="O17" s="27" t="str">
        <f>IF(AND(E17&gt;1900,YEAR($C$5)-$E17&gt;$N$10,YEAR($C$5)-$E17&lt;=$O$10),COUNT($O$11:O16)+1,"")</f>
        <v/>
      </c>
      <c r="P17" s="27" t="str">
        <f>IF(AND(E17&gt;1900,YEAR($C$5)-$E17&gt;=$P$10),COUNT($P$11:P16)+1,"")</f>
        <v/>
      </c>
    </row>
    <row r="18" spans="1:16" x14ac:dyDescent="0.2">
      <c r="A18" s="23" t="s">
        <v>60</v>
      </c>
      <c r="B18" s="24">
        <v>98</v>
      </c>
      <c r="C18" s="25" t="s">
        <v>85</v>
      </c>
      <c r="D18" s="25" t="s">
        <v>13</v>
      </c>
      <c r="E18" s="24">
        <v>1959</v>
      </c>
      <c r="F18" s="24"/>
      <c r="G18" s="23" t="str">
        <f t="shared" si="0"/>
        <v>do 69</v>
      </c>
      <c r="H18" s="25" t="s">
        <v>86</v>
      </c>
      <c r="I18" s="26">
        <v>57</v>
      </c>
      <c r="J18" s="26">
        <v>37</v>
      </c>
      <c r="K18" s="27" t="str">
        <f>IF(AND(E18&gt;1900,YEAR($C$5)-$E18&lt;=$K$10),COUNT($K$11:K17)+1,"")</f>
        <v/>
      </c>
      <c r="L18" s="27" t="str">
        <f>IF(AND(E18&gt;1900,YEAR($C$5)-$E18&gt;$K$10,YEAR($C$5)-$E18&lt;=$L$10),COUNT($L$11:L17)+1,"")</f>
        <v/>
      </c>
      <c r="M18" s="27" t="str">
        <f>IF(AND(E18&gt;1900,YEAR($C$5)-$E18&gt;$L$10,YEAR($C$5)-$E18&lt;=$M$10),COUNT($M$11:M17)+1,"")</f>
        <v/>
      </c>
      <c r="N18" s="27" t="str">
        <f>IF(AND(E18&gt;1900,YEAR($C$5)-$E18&gt;$M$10,YEAR($C$5)-$E18&lt;=$N$10),COUNT($N$11:N17)+1,"")</f>
        <v/>
      </c>
      <c r="O18" s="27">
        <f>IF(AND(E18&gt;1900,YEAR($C$5)-$E18&gt;$N$10,YEAR($C$5)-$E18&lt;=$O$10),COUNT($O$11:O17)+1,"")</f>
        <v>2</v>
      </c>
      <c r="P18" s="27" t="str">
        <f>IF(AND(E18&gt;1900,YEAR($C$5)-$E18&gt;=$P$10),COUNT($P$11:P17)+1,"")</f>
        <v/>
      </c>
    </row>
    <row r="19" spans="1:16" x14ac:dyDescent="0.2">
      <c r="A19" s="23" t="s">
        <v>61</v>
      </c>
      <c r="B19" s="24">
        <v>124</v>
      </c>
      <c r="C19" s="25" t="s">
        <v>10</v>
      </c>
      <c r="D19" s="25" t="s">
        <v>11</v>
      </c>
      <c r="E19" s="24">
        <v>1960</v>
      </c>
      <c r="F19" s="24"/>
      <c r="G19" s="23" t="str">
        <f t="shared" si="0"/>
        <v>do 69</v>
      </c>
      <c r="H19" s="25" t="s">
        <v>29</v>
      </c>
      <c r="I19" s="26">
        <v>57</v>
      </c>
      <c r="J19" s="26">
        <v>46</v>
      </c>
      <c r="K19" s="27" t="str">
        <f>IF(AND(E19&gt;1900,YEAR($C$5)-$E19&lt;=$K$10),COUNT($K$11:K18)+1,"")</f>
        <v/>
      </c>
      <c r="L19" s="27" t="str">
        <f>IF(AND(E19&gt;1900,YEAR($C$5)-$E19&gt;$K$10,YEAR($C$5)-$E19&lt;=$L$10),COUNT($L$11:L18)+1,"")</f>
        <v/>
      </c>
      <c r="M19" s="27" t="str">
        <f>IF(AND(E19&gt;1900,YEAR($C$5)-$E19&gt;$L$10,YEAR($C$5)-$E19&lt;=$M$10),COUNT($M$11:M18)+1,"")</f>
        <v/>
      </c>
      <c r="N19" s="27" t="str">
        <f>IF(AND(E19&gt;1900,YEAR($C$5)-$E19&gt;$M$10,YEAR($C$5)-$E19&lt;=$N$10),COUNT($N$11:N18)+1,"")</f>
        <v/>
      </c>
      <c r="O19" s="27">
        <f>IF(AND(E19&gt;1900,YEAR($C$5)-$E19&gt;$N$10,YEAR($C$5)-$E19&lt;=$O$10),COUNT($O$11:O18)+1,"")</f>
        <v>3</v>
      </c>
      <c r="P19" s="27" t="str">
        <f>IF(AND(E19&gt;1900,YEAR($C$5)-$E19&gt;=$P$10),COUNT($P$11:P18)+1,"")</f>
        <v/>
      </c>
    </row>
    <row r="20" spans="1:16" x14ac:dyDescent="0.2">
      <c r="A20" s="23" t="s">
        <v>62</v>
      </c>
      <c r="B20" s="24">
        <v>179</v>
      </c>
      <c r="C20" s="25" t="s">
        <v>75</v>
      </c>
      <c r="D20" s="25" t="s">
        <v>76</v>
      </c>
      <c r="E20" s="24">
        <v>1965</v>
      </c>
      <c r="F20" s="24"/>
      <c r="G20" s="23" t="str">
        <f t="shared" si="0"/>
        <v>do 59</v>
      </c>
      <c r="H20" s="25" t="s">
        <v>29</v>
      </c>
      <c r="I20" s="26">
        <v>58</v>
      </c>
      <c r="J20" s="26">
        <v>36</v>
      </c>
      <c r="K20" s="27" t="str">
        <f>IF(AND(E20&gt;1900,YEAR($C$5)-$E20&lt;=$K$10),COUNT($K$11:K19)+1,"")</f>
        <v/>
      </c>
      <c r="L20" s="27" t="str">
        <f>IF(AND(E20&gt;1900,YEAR($C$5)-$E20&gt;$K$10,YEAR($C$5)-$E20&lt;=$L$10),COUNT($L$11:L19)+1,"")</f>
        <v/>
      </c>
      <c r="M20" s="27" t="str">
        <f>IF(AND(E20&gt;1900,YEAR($C$5)-$E20&gt;$L$10,YEAR($C$5)-$E20&lt;=$M$10),COUNT($M$11:M19)+1,"")</f>
        <v/>
      </c>
      <c r="N20" s="27">
        <f>IF(AND(E20&gt;1900,YEAR($C$5)-$E20&gt;$M$10,YEAR($C$5)-$E20&lt;=$N$10),COUNT($N$11:N19)+1,"")</f>
        <v>2</v>
      </c>
      <c r="O20" s="27" t="str">
        <f>IF(AND(E20&gt;1900,YEAR($C$5)-$E20&gt;$N$10,YEAR($C$5)-$E20&lt;=$O$10),COUNT($O$11:O19)+1,"")</f>
        <v/>
      </c>
      <c r="P20" s="27" t="str">
        <f>IF(AND(E20&gt;1900,YEAR($C$5)-$E20&gt;=$P$10),COUNT($P$11:P19)+1,"")</f>
        <v/>
      </c>
    </row>
    <row r="21" spans="1:16" x14ac:dyDescent="0.2">
      <c r="A21" s="23" t="s">
        <v>63</v>
      </c>
      <c r="B21" s="24">
        <v>93</v>
      </c>
      <c r="C21" s="25" t="s">
        <v>88</v>
      </c>
      <c r="D21" s="25" t="s">
        <v>11</v>
      </c>
      <c r="E21" s="24">
        <v>1980</v>
      </c>
      <c r="F21" s="24"/>
      <c r="G21" s="23" t="str">
        <f t="shared" si="0"/>
        <v>do 49</v>
      </c>
      <c r="H21" s="25" t="s">
        <v>87</v>
      </c>
      <c r="I21" s="26">
        <v>60</v>
      </c>
      <c r="J21" s="26">
        <v>48</v>
      </c>
      <c r="K21" s="27" t="str">
        <f>IF(AND(E21&gt;1900,YEAR($C$5)-$E21&lt;=$K$10),COUNT($K$11:K20)+1,"")</f>
        <v/>
      </c>
      <c r="L21" s="27" t="str">
        <f>IF(AND(E21&gt;1900,YEAR($C$5)-$E21&gt;$K$10,YEAR($C$5)-$E21&lt;=$L$10),COUNT($L$11:L20)+1,"")</f>
        <v/>
      </c>
      <c r="M21" s="27">
        <f>IF(AND(E21&gt;1900,YEAR($C$5)-$E21&gt;$L$10,YEAR($C$5)-$E21&lt;=$M$10),COUNT($M$11:M20)+1,"")</f>
        <v>4</v>
      </c>
      <c r="N21" s="27" t="str">
        <f>IF(AND(E21&gt;1900,YEAR($C$5)-$E21&gt;$M$10,YEAR($C$5)-$E21&lt;=$N$10),COUNT($N$11:N20)+1,"")</f>
        <v/>
      </c>
      <c r="O21" s="27" t="str">
        <f>IF(AND(E21&gt;1900,YEAR($C$5)-$E21&gt;$N$10,YEAR($C$5)-$E21&lt;=$O$10),COUNT($O$11:O20)+1,"")</f>
        <v/>
      </c>
      <c r="P21" s="27" t="str">
        <f>IF(AND(E21&gt;1900,YEAR($C$5)-$E21&gt;=$P$10),COUNT($P$11:P20)+1,"")</f>
        <v/>
      </c>
    </row>
    <row r="22" spans="1:16" x14ac:dyDescent="0.2">
      <c r="A22" s="23" t="s">
        <v>64</v>
      </c>
      <c r="B22" s="24">
        <v>180</v>
      </c>
      <c r="C22" s="25" t="s">
        <v>74</v>
      </c>
      <c r="D22" s="25" t="s">
        <v>4</v>
      </c>
      <c r="E22" s="24">
        <v>1972</v>
      </c>
      <c r="F22" s="24"/>
      <c r="G22" s="23" t="str">
        <f t="shared" si="0"/>
        <v>do 59</v>
      </c>
      <c r="H22" s="25" t="s">
        <v>29</v>
      </c>
      <c r="I22" s="26">
        <v>61</v>
      </c>
      <c r="J22" s="26">
        <v>12</v>
      </c>
      <c r="K22" s="27" t="str">
        <f>IF(AND(E22&gt;1900,YEAR($C$5)-$E22&lt;=$K$10),COUNT($K$11:K21)+1,"")</f>
        <v/>
      </c>
      <c r="L22" s="27" t="str">
        <f>IF(AND(E22&gt;1900,YEAR($C$5)-$E22&gt;$K$10,YEAR($C$5)-$E22&lt;=$L$10),COUNT($L$11:L21)+1,"")</f>
        <v/>
      </c>
      <c r="M22" s="27" t="str">
        <f>IF(AND(E22&gt;1900,YEAR($C$5)-$E22&gt;$L$10,YEAR($C$5)-$E22&lt;=$M$10),COUNT($M$11:M21)+1,"")</f>
        <v/>
      </c>
      <c r="N22" s="27">
        <f>IF(AND(E22&gt;1900,YEAR($C$5)-$E22&gt;$M$10,YEAR($C$5)-$E22&lt;=$N$10),COUNT($N$11:N21)+1,"")</f>
        <v>3</v>
      </c>
      <c r="O22" s="27" t="str">
        <f>IF(AND(E22&gt;1900,YEAR($C$5)-$E22&gt;$N$10,YEAR($C$5)-$E22&lt;=$O$10),COUNT($O$11:O21)+1,"")</f>
        <v/>
      </c>
      <c r="P22" s="27" t="str">
        <f>IF(AND(E22&gt;1900,YEAR($C$5)-$E22&gt;=$P$10),COUNT($P$11:P21)+1,"")</f>
        <v/>
      </c>
    </row>
    <row r="23" spans="1:16" x14ac:dyDescent="0.2">
      <c r="A23" s="23" t="s">
        <v>65</v>
      </c>
      <c r="B23" s="24">
        <v>83</v>
      </c>
      <c r="C23" s="25" t="s">
        <v>89</v>
      </c>
      <c r="D23" s="25" t="s">
        <v>12</v>
      </c>
      <c r="E23" s="24">
        <v>1976</v>
      </c>
      <c r="F23" s="24"/>
      <c r="G23" s="23" t="str">
        <f t="shared" si="0"/>
        <v>do 49</v>
      </c>
      <c r="H23" s="25" t="s">
        <v>90</v>
      </c>
      <c r="I23" s="26">
        <v>61</v>
      </c>
      <c r="J23" s="26">
        <v>38</v>
      </c>
      <c r="K23" s="27" t="str">
        <f>IF(AND(E23&gt;1900,YEAR($C$5)-$E23&lt;=$K$10),COUNT($K$11:K22)+1,"")</f>
        <v/>
      </c>
      <c r="L23" s="27" t="str">
        <f>IF(AND(E23&gt;1900,YEAR($C$5)-$E23&gt;$K$10,YEAR($C$5)-$E23&lt;=$L$10),COUNT($L$11:L22)+1,"")</f>
        <v/>
      </c>
      <c r="M23" s="27">
        <f>IF(AND(E23&gt;1900,YEAR($C$5)-$E23&gt;$L$10,YEAR($C$5)-$E23&lt;=$M$10),COUNT($M$11:M22)+1,"")</f>
        <v>5</v>
      </c>
      <c r="N23" s="27" t="str">
        <f>IF(AND(E23&gt;1900,YEAR($C$5)-$E23&gt;$M$10,YEAR($C$5)-$E23&lt;=$N$10),COUNT($N$11:N22)+1,"")</f>
        <v/>
      </c>
      <c r="O23" s="27" t="str">
        <f>IF(AND(E23&gt;1900,YEAR($C$5)-$E23&gt;$N$10,YEAR($C$5)-$E23&lt;=$O$10),COUNT($O$11:O22)+1,"")</f>
        <v/>
      </c>
      <c r="P23" s="27" t="str">
        <f>IF(AND(E23&gt;1900,YEAR($C$5)-$E23&gt;=$P$10),COUNT($P$11:P22)+1,"")</f>
        <v/>
      </c>
    </row>
    <row r="24" spans="1:16" x14ac:dyDescent="0.2">
      <c r="A24" s="23" t="s">
        <v>66</v>
      </c>
      <c r="B24" s="24">
        <v>96</v>
      </c>
      <c r="C24" s="25" t="s">
        <v>91</v>
      </c>
      <c r="D24" s="25" t="s">
        <v>6</v>
      </c>
      <c r="E24" s="24">
        <v>1999</v>
      </c>
      <c r="F24" s="24"/>
      <c r="G24" s="23" t="str">
        <f t="shared" si="0"/>
        <v>do 29</v>
      </c>
      <c r="H24" s="25" t="s">
        <v>92</v>
      </c>
      <c r="I24" s="26">
        <v>61</v>
      </c>
      <c r="J24" s="26">
        <v>53</v>
      </c>
      <c r="K24" s="27">
        <f>IF(AND(E24&gt;1900,YEAR($C$5)-$E24&lt;=$K$10),COUNT($K$11:K23)+1,"")</f>
        <v>2</v>
      </c>
      <c r="L24" s="27" t="str">
        <f>IF(AND(E24&gt;1900,YEAR($C$5)-$E24&gt;$K$10,YEAR($C$5)-$E24&lt;=$L$10),COUNT($L$11:L23)+1,"")</f>
        <v/>
      </c>
      <c r="M24" s="27" t="str">
        <f>IF(AND(E24&gt;1900,YEAR($C$5)-$E24&gt;$L$10,YEAR($C$5)-$E24&lt;=$M$10),COUNT($M$11:M23)+1,"")</f>
        <v/>
      </c>
      <c r="N24" s="27" t="str">
        <f>IF(AND(E24&gt;1900,YEAR($C$5)-$E24&gt;$M$10,YEAR($C$5)-$E24&lt;=$N$10),COUNT($N$11:N23)+1,"")</f>
        <v/>
      </c>
      <c r="O24" s="27" t="str">
        <f>IF(AND(E24&gt;1900,YEAR($C$5)-$E24&gt;$N$10,YEAR($C$5)-$E24&lt;=$O$10),COUNT($O$11:O23)+1,"")</f>
        <v/>
      </c>
      <c r="P24" s="27" t="str">
        <f>IF(AND(E24&gt;1900,YEAR($C$5)-$E24&gt;=$P$10),COUNT($P$11:P23)+1,"")</f>
        <v/>
      </c>
    </row>
    <row r="25" spans="1:16" x14ac:dyDescent="0.2">
      <c r="A25" s="23" t="s">
        <v>67</v>
      </c>
      <c r="B25" s="24">
        <v>97</v>
      </c>
      <c r="C25" s="25" t="s">
        <v>91</v>
      </c>
      <c r="D25" s="25" t="s">
        <v>9</v>
      </c>
      <c r="E25" s="24">
        <v>1962</v>
      </c>
      <c r="F25" s="24"/>
      <c r="G25" s="23" t="str">
        <f t="shared" si="0"/>
        <v>do 69</v>
      </c>
      <c r="H25" s="25" t="s">
        <v>92</v>
      </c>
      <c r="I25" s="26">
        <v>64</v>
      </c>
      <c r="J25" s="26">
        <v>11</v>
      </c>
      <c r="K25" s="27" t="str">
        <f>IF(AND(E25&gt;1900,YEAR($C$5)-$E25&lt;=$K$10),COUNT($K$11:K24)+1,"")</f>
        <v/>
      </c>
      <c r="L25" s="27" t="str">
        <f>IF(AND(E25&gt;1900,YEAR($C$5)-$E25&gt;$K$10,YEAR($C$5)-$E25&lt;=$L$10),COUNT($L$11:L24)+1,"")</f>
        <v/>
      </c>
      <c r="M25" s="27" t="str">
        <f>IF(AND(E25&gt;1900,YEAR($C$5)-$E25&gt;$L$10,YEAR($C$5)-$E25&lt;=$M$10),COUNT($M$11:M24)+1,"")</f>
        <v/>
      </c>
      <c r="N25" s="27" t="str">
        <f>IF(AND(E25&gt;1900,YEAR($C$5)-$E25&gt;$M$10,YEAR($C$5)-$E25&lt;=$N$10),COUNT($N$11:N24)+1,"")</f>
        <v/>
      </c>
      <c r="O25" s="27">
        <f>IF(AND(E25&gt;1900,YEAR($C$5)-$E25&gt;$N$10,YEAR($C$5)-$E25&lt;=$O$10),COUNT($O$11:O24)+1,"")</f>
        <v>4</v>
      </c>
      <c r="P25" s="27" t="str">
        <f>IF(AND(E25&gt;1900,YEAR($C$5)-$E25&gt;=$P$10),COUNT($P$11:P24)+1,"")</f>
        <v/>
      </c>
    </row>
    <row r="26" spans="1:16" x14ac:dyDescent="0.2">
      <c r="A26" s="23" t="s">
        <v>68</v>
      </c>
      <c r="B26" s="24">
        <v>91</v>
      </c>
      <c r="C26" s="25" t="s">
        <v>89</v>
      </c>
      <c r="D26" s="25" t="s">
        <v>93</v>
      </c>
      <c r="E26" s="24">
        <v>1968</v>
      </c>
      <c r="F26" s="24"/>
      <c r="G26" s="23" t="str">
        <f t="shared" si="0"/>
        <v>do 59</v>
      </c>
      <c r="H26" s="25" t="s">
        <v>94</v>
      </c>
      <c r="I26" s="26">
        <v>64</v>
      </c>
      <c r="J26" s="26">
        <v>53</v>
      </c>
      <c r="K26" s="27" t="str">
        <f>IF(AND(E26&gt;1900,YEAR($C$5)-$E26&lt;=$K$10),COUNT($K$11:K25)+1,"")</f>
        <v/>
      </c>
      <c r="L26" s="27" t="str">
        <f>IF(AND(E26&gt;1900,YEAR($C$5)-$E26&gt;$K$10,YEAR($C$5)-$E26&lt;=$L$10),COUNT($L$11:L25)+1,"")</f>
        <v/>
      </c>
      <c r="M26" s="27" t="str">
        <f>IF(AND(E26&gt;1900,YEAR($C$5)-$E26&gt;$L$10,YEAR($C$5)-$E26&lt;=$M$10),COUNT($M$11:M25)+1,"")</f>
        <v/>
      </c>
      <c r="N26" s="27">
        <f>IF(AND(E26&gt;1900,YEAR($C$5)-$E26&gt;$M$10,YEAR($C$5)-$E26&lt;=$N$10),COUNT($N$11:N25)+1,"")</f>
        <v>4</v>
      </c>
      <c r="O26" s="27" t="str">
        <f>IF(AND(E26&gt;1900,YEAR($C$5)-$E26&gt;$N$10,YEAR($C$5)-$E26&lt;=$O$10),COUNT($O$11:O25)+1,"")</f>
        <v/>
      </c>
      <c r="P26" s="27" t="str">
        <f>IF(AND(E26&gt;1900,YEAR($C$5)-$E26&gt;=$P$10),COUNT($P$11:P25)+1,"")</f>
        <v/>
      </c>
    </row>
    <row r="27" spans="1:16" x14ac:dyDescent="0.2">
      <c r="A27" s="23" t="s">
        <v>69</v>
      </c>
      <c r="B27" s="24">
        <v>112</v>
      </c>
      <c r="C27" s="25" t="s">
        <v>5</v>
      </c>
      <c r="D27" s="25" t="s">
        <v>3</v>
      </c>
      <c r="E27" s="24">
        <v>1955</v>
      </c>
      <c r="F27" s="24"/>
      <c r="G27" s="23" t="str">
        <f t="shared" si="0"/>
        <v>do 69</v>
      </c>
      <c r="H27" s="25" t="s">
        <v>29</v>
      </c>
      <c r="I27" s="26">
        <v>66</v>
      </c>
      <c r="J27" s="26">
        <v>52</v>
      </c>
      <c r="K27" s="27" t="str">
        <f>IF(AND(E27&gt;1900,YEAR($C$5)-$E27&lt;=$K$10),COUNT($K$11:K26)+1,"")</f>
        <v/>
      </c>
      <c r="L27" s="27" t="str">
        <f>IF(AND(E27&gt;1900,YEAR($C$5)-$E27&gt;$K$10,YEAR($C$5)-$E27&lt;=$L$10),COUNT($L$11:L26)+1,"")</f>
        <v/>
      </c>
      <c r="M27" s="27" t="str">
        <f>IF(AND(E27&gt;1900,YEAR($C$5)-$E27&gt;$L$10,YEAR($C$5)-$E27&lt;=$M$10),COUNT($M$11:M26)+1,"")</f>
        <v/>
      </c>
      <c r="N27" s="27" t="str">
        <f>IF(AND(E27&gt;1900,YEAR($C$5)-$E27&gt;$M$10,YEAR($C$5)-$E27&lt;=$N$10),COUNT($N$11:N26)+1,"")</f>
        <v/>
      </c>
      <c r="O27" s="27">
        <f>IF(AND(E27&gt;1900,YEAR($C$5)-$E27&gt;$N$10,YEAR($C$5)-$E27&lt;=$O$10),COUNT($O$11:O26)+1,"")</f>
        <v>5</v>
      </c>
      <c r="P27" s="27" t="str">
        <f>IF(AND(E27&gt;1900,YEAR($C$5)-$E27&gt;=$P$10),COUNT($P$11:P26)+1,"")</f>
        <v/>
      </c>
    </row>
    <row r="28" spans="1:16" x14ac:dyDescent="0.2">
      <c r="A28" s="23" t="s">
        <v>70</v>
      </c>
      <c r="B28" s="24">
        <v>167</v>
      </c>
      <c r="C28" s="25" t="s">
        <v>95</v>
      </c>
      <c r="D28" s="25" t="s">
        <v>9</v>
      </c>
      <c r="E28" s="24">
        <v>1983</v>
      </c>
      <c r="F28" s="24"/>
      <c r="G28" s="23" t="str">
        <f t="shared" si="0"/>
        <v>do 49</v>
      </c>
      <c r="H28" s="25" t="s">
        <v>29</v>
      </c>
      <c r="I28" s="26">
        <v>69</v>
      </c>
      <c r="J28" s="26">
        <v>27</v>
      </c>
      <c r="K28" s="27" t="str">
        <f>IF(AND(E28&gt;1900,YEAR($C$5)-$E28&lt;=$K$10),COUNT($K$11:K27)+1,"")</f>
        <v/>
      </c>
      <c r="L28" s="27" t="str">
        <f>IF(AND(E28&gt;1900,YEAR($C$5)-$E28&gt;$K$10,YEAR($C$5)-$E28&lt;=$L$10),COUNT($L$11:L27)+1,"")</f>
        <v/>
      </c>
      <c r="M28" s="27">
        <f>IF(AND(E28&gt;1900,YEAR($C$5)-$E28&gt;$L$10,YEAR($C$5)-$E28&lt;=$M$10),COUNT($M$11:M27)+1,"")</f>
        <v>6</v>
      </c>
      <c r="N28" s="27" t="str">
        <f>IF(AND(E28&gt;1900,YEAR($C$5)-$E28&gt;$M$10,YEAR($C$5)-$E28&lt;=$N$10),COUNT($N$11:N27)+1,"")</f>
        <v/>
      </c>
      <c r="O28" s="27" t="str">
        <f>IF(AND(E28&gt;1900,YEAR($C$5)-$E28&gt;$N$10,YEAR($C$5)-$E28&lt;=$O$10),COUNT($O$11:O27)+1,"")</f>
        <v/>
      </c>
      <c r="P28" s="27" t="str">
        <f>IF(AND(E28&gt;1900,YEAR($C$5)-$E28&gt;=$P$10),COUNT($P$11:P27)+1,"")</f>
        <v/>
      </c>
    </row>
    <row r="29" spans="1:16" x14ac:dyDescent="0.2">
      <c r="A29" s="23" t="s">
        <v>71</v>
      </c>
      <c r="B29" s="24">
        <v>172</v>
      </c>
      <c r="C29" s="25" t="s">
        <v>40</v>
      </c>
      <c r="D29" s="25" t="s">
        <v>41</v>
      </c>
      <c r="E29" s="24">
        <v>1959</v>
      </c>
      <c r="F29" s="24"/>
      <c r="G29" s="23" t="str">
        <f t="shared" si="0"/>
        <v>do 69</v>
      </c>
      <c r="H29" s="25" t="s">
        <v>29</v>
      </c>
      <c r="I29" s="26">
        <v>72</v>
      </c>
      <c r="J29" s="26">
        <v>56</v>
      </c>
      <c r="K29" s="27" t="str">
        <f>IF(AND(E29&gt;1900,YEAR($C$5)-$E29&lt;=$K$10),COUNT($K$11:K28)+1,"")</f>
        <v/>
      </c>
      <c r="L29" s="27" t="str">
        <f>IF(AND(E29&gt;1900,YEAR($C$5)-$E29&gt;$K$10,YEAR($C$5)-$E29&lt;=$L$10),COUNT($L$11:L28)+1,"")</f>
        <v/>
      </c>
      <c r="M29" s="27" t="str">
        <f>IF(AND(E29&gt;1900,YEAR($C$5)-$E29&gt;$L$10,YEAR($C$5)-$E29&lt;=$M$10),COUNT($M$11:M28)+1,"")</f>
        <v/>
      </c>
      <c r="N29" s="27" t="str">
        <f>IF(AND(E29&gt;1900,YEAR($C$5)-$E29&gt;$M$10,YEAR($C$5)-$E29&lt;=$N$10),COUNT($N$11:N28)+1,"")</f>
        <v/>
      </c>
      <c r="O29" s="27">
        <f>IF(AND(E29&gt;1900,YEAR($C$5)-$E29&gt;$N$10,YEAR($C$5)-$E29&lt;=$O$10),COUNT($O$11:O28)+1,"")</f>
        <v>6</v>
      </c>
      <c r="P29" s="27" t="str">
        <f>IF(AND(E29&gt;1900,YEAR($C$5)-$E29&gt;=$P$10),COUNT($P$11:P28)+1,"")</f>
        <v/>
      </c>
    </row>
    <row r="30" spans="1:16" x14ac:dyDescent="0.2">
      <c r="A30" s="23" t="s">
        <v>72</v>
      </c>
      <c r="B30" s="24">
        <v>114</v>
      </c>
      <c r="C30" s="25" t="s">
        <v>7</v>
      </c>
      <c r="D30" s="25" t="s">
        <v>8</v>
      </c>
      <c r="E30" s="24">
        <v>1958</v>
      </c>
      <c r="F30" s="24"/>
      <c r="G30" s="23" t="str">
        <f t="shared" si="0"/>
        <v>do 69</v>
      </c>
      <c r="H30" s="25" t="s">
        <v>29</v>
      </c>
      <c r="I30" s="26">
        <v>101</v>
      </c>
      <c r="J30" s="26">
        <v>16</v>
      </c>
      <c r="K30" s="27" t="str">
        <f>IF(AND(E30&gt;1900,YEAR($C$5)-$E30&lt;=$K$10),COUNT($K$11:K29)+1,"")</f>
        <v/>
      </c>
      <c r="L30" s="27" t="str">
        <f>IF(AND(E30&gt;1900,YEAR($C$5)-$E30&gt;$K$10,YEAR($C$5)-$E30&lt;=$L$10),COUNT($L$11:L29)+1,"")</f>
        <v/>
      </c>
      <c r="M30" s="27" t="str">
        <f>IF(AND(E30&gt;1900,YEAR($C$5)-$E30&gt;$L$10,YEAR($C$5)-$E30&lt;=$M$10),COUNT($M$11:M29)+1,"")</f>
        <v/>
      </c>
      <c r="N30" s="27" t="str">
        <f>IF(AND(E30&gt;1900,YEAR($C$5)-$E30&gt;$M$10,YEAR($C$5)-$E30&lt;=$N$10),COUNT($N$11:N29)+1,"")</f>
        <v/>
      </c>
      <c r="O30" s="27">
        <f>IF(AND(E30&gt;1900,YEAR($C$5)-$E30&gt;$N$10,YEAR($C$5)-$E30&lt;=$O$10),COUNT($O$11:O29)+1,"")</f>
        <v>7</v>
      </c>
      <c r="P30" s="27" t="str">
        <f>IF(AND(E30&gt;1900,YEAR($C$5)-$E30&gt;=$P$10),COUNT($P$11:P29)+1,"")</f>
        <v/>
      </c>
    </row>
    <row r="31" spans="1:16" x14ac:dyDescent="0.2">
      <c r="A31" s="23"/>
      <c r="B31" s="24"/>
      <c r="C31" s="25"/>
      <c r="D31" s="25"/>
      <c r="E31" s="24"/>
      <c r="F31" s="24"/>
      <c r="G31" s="23" t="str">
        <f t="shared" si="0"/>
        <v/>
      </c>
      <c r="H31" s="25"/>
      <c r="I31" s="26"/>
      <c r="J31" s="26"/>
      <c r="K31" s="27" t="str">
        <f>IF(AND(E31&gt;1900,YEAR($C$5)-$E31&lt;=$K$10),COUNT($K$11:K30)+1,"")</f>
        <v/>
      </c>
      <c r="L31" s="27" t="str">
        <f>IF(AND(E31&gt;1900,YEAR($C$5)-$E31&gt;$K$10,YEAR($C$5)-$E31&lt;=$L$10),COUNT($L$11:L30)+1,"")</f>
        <v/>
      </c>
      <c r="M31" s="27" t="str">
        <f>IF(AND(E31&gt;1900,YEAR($C$5)-$E31&gt;$L$10,YEAR($C$5)-$E31&lt;=$M$10),COUNT($M$11:M30)+1,"")</f>
        <v/>
      </c>
      <c r="N31" s="27" t="str">
        <f>IF(AND(E31&gt;1900,YEAR($C$5)-$E31&gt;$M$10,YEAR($C$5)-$E31&lt;=$N$10),COUNT($N$11:N30)+1,"")</f>
        <v/>
      </c>
      <c r="O31" s="27" t="str">
        <f>IF(AND(E31&gt;1900,YEAR($C$5)-$E31&gt;$N$10,YEAR($C$5)-$E31&lt;=$O$10),COUNT($O$11:O30)+1,"")</f>
        <v/>
      </c>
      <c r="P31" s="27" t="str">
        <f>IF(AND(E31&gt;1900,YEAR($C$5)-$E31&gt;=$P$10),COUNT($P$11:P30)+1,"")</f>
        <v/>
      </c>
    </row>
    <row r="32" spans="1:16" x14ac:dyDescent="0.2">
      <c r="A32" s="23"/>
      <c r="B32" s="24"/>
      <c r="C32" s="25"/>
      <c r="D32" s="25"/>
      <c r="E32" s="24"/>
      <c r="F32" s="24"/>
      <c r="G32" s="23" t="str">
        <f t="shared" si="0"/>
        <v/>
      </c>
      <c r="H32" s="25"/>
      <c r="I32" s="26"/>
      <c r="J32" s="26"/>
      <c r="K32" s="27" t="str">
        <f>IF(AND(E32&gt;1900,YEAR($C$5)-$E32&lt;=$K$10),COUNT($K$11:K31)+1,"")</f>
        <v/>
      </c>
      <c r="L32" s="27" t="str">
        <f>IF(AND(E32&gt;1900,YEAR($C$5)-$E32&gt;$K$10,YEAR($C$5)-$E32&lt;=$L$10),COUNT($L$11:L31)+1,"")</f>
        <v/>
      </c>
      <c r="M32" s="27" t="str">
        <f>IF(AND(E32&gt;1900,YEAR($C$5)-$E32&gt;$L$10,YEAR($C$5)-$E32&lt;=$M$10),COUNT($M$11:M31)+1,"")</f>
        <v/>
      </c>
      <c r="N32" s="27" t="str">
        <f>IF(AND(E32&gt;1900,YEAR($C$5)-$E32&gt;$M$10,YEAR($C$5)-$E32&lt;=$N$10),COUNT($N$11:N31)+1,"")</f>
        <v/>
      </c>
      <c r="O32" s="27" t="str">
        <f>IF(AND(E32&gt;1900,YEAR($C$5)-$E32&gt;$N$10,YEAR($C$5)-$E32&lt;=$O$10),COUNT($O$11:O31)+1,"")</f>
        <v/>
      </c>
      <c r="P32" s="27" t="str">
        <f>IF(AND(E32&gt;1900,YEAR($C$5)-$E32&gt;=$P$10),COUNT($P$11:P31)+1,"")</f>
        <v/>
      </c>
    </row>
    <row r="33" spans="1:17" x14ac:dyDescent="0.2">
      <c r="A33" s="23"/>
      <c r="B33" s="24"/>
      <c r="C33" s="25" t="s">
        <v>110</v>
      </c>
      <c r="D33" s="25" t="s">
        <v>111</v>
      </c>
      <c r="E33" s="24"/>
      <c r="F33" s="24"/>
      <c r="G33" s="23" t="str">
        <f t="shared" si="0"/>
        <v/>
      </c>
      <c r="H33" s="25"/>
      <c r="I33" s="26"/>
      <c r="J33" s="26"/>
      <c r="K33" s="27" t="str">
        <f>IF(AND(E33&gt;1900,YEAR($C$5)-$E33&lt;=$K$10),COUNT($K$11:K32)+1,"")</f>
        <v/>
      </c>
      <c r="L33" s="27" t="str">
        <f>IF(AND(E33&gt;1900,YEAR($C$5)-$E33&gt;$K$10,YEAR($C$5)-$E33&lt;=$L$10),COUNT($L$11:L32)+1,"")</f>
        <v/>
      </c>
      <c r="M33" s="27" t="str">
        <f>IF(AND(E33&gt;1900,YEAR($C$5)-$E33&gt;$L$10,YEAR($C$5)-$E33&lt;=$M$10),COUNT($M$11:M32)+1,"")</f>
        <v/>
      </c>
      <c r="N33" s="27" t="str">
        <f>IF(AND(E33&gt;1900,YEAR($C$5)-$E33&gt;$M$10,YEAR($C$5)-$E33&lt;=$N$10),COUNT($N$11:N32)+1,"")</f>
        <v/>
      </c>
      <c r="O33" s="27" t="str">
        <f>IF(AND(E33&gt;1900,YEAR($C$5)-$E33&gt;$N$10,YEAR($C$5)-$E33&lt;=$O$10),COUNT($O$11:O32)+1,"")</f>
        <v/>
      </c>
      <c r="P33" s="27" t="str">
        <f>IF(AND(E33&gt;1900,YEAR($C$5)-$E33&gt;=$P$10),COUNT($P$11:P32)+1,"")</f>
        <v/>
      </c>
    </row>
    <row r="34" spans="1:17" x14ac:dyDescent="0.2">
      <c r="A34" s="23"/>
      <c r="B34" s="24">
        <v>86</v>
      </c>
      <c r="C34" s="25" t="s">
        <v>38</v>
      </c>
      <c r="D34" s="25" t="s">
        <v>108</v>
      </c>
      <c r="E34" s="24">
        <v>2012</v>
      </c>
      <c r="F34" s="24"/>
      <c r="G34" s="23" t="str">
        <f t="shared" si="0"/>
        <v>do 29</v>
      </c>
      <c r="H34" s="25" t="s">
        <v>107</v>
      </c>
      <c r="I34" s="26">
        <v>18</v>
      </c>
      <c r="J34" s="26">
        <v>40</v>
      </c>
      <c r="K34" s="27">
        <f>IF(AND(E34&gt;1900,YEAR($C$5)-$E34&lt;=$K$10),COUNT($K$11:K33)+1,"")</f>
        <v>3</v>
      </c>
      <c r="L34" s="27" t="str">
        <f>IF(AND(E34&gt;1900,YEAR($C$5)-$E34&gt;$K$10,YEAR($C$5)-$E34&lt;=$L$10),COUNT($L$11:L33)+1,"")</f>
        <v/>
      </c>
      <c r="M34" s="27" t="str">
        <f>IF(AND(E34&gt;1900,YEAR($C$5)-$E34&gt;$L$10,YEAR($C$5)-$E34&lt;=$M$10),COUNT($M$11:M33)+1,"")</f>
        <v/>
      </c>
      <c r="N34" s="27" t="str">
        <f>IF(AND(E34&gt;1900,YEAR($C$5)-$E34&gt;$M$10,YEAR($C$5)-$E34&lt;=$N$10),COUNT($N$11:N33)+1,"")</f>
        <v/>
      </c>
      <c r="O34" s="27" t="str">
        <f>IF(AND(E34&gt;1900,YEAR($C$5)-$E34&gt;$N$10,YEAR($C$5)-$E34&lt;=$O$10),COUNT($O$11:O33)+1,"")</f>
        <v/>
      </c>
      <c r="P34" s="27" t="str">
        <f>IF(AND(E34&gt;1900,YEAR($C$5)-$E34&gt;=$P$10),COUNT($P$11:P33)+1,"")</f>
        <v/>
      </c>
    </row>
    <row r="35" spans="1:17" x14ac:dyDescent="0.2">
      <c r="A35" s="23"/>
      <c r="B35" s="24">
        <v>87</v>
      </c>
      <c r="C35" s="25" t="s">
        <v>38</v>
      </c>
      <c r="D35" s="25" t="s">
        <v>109</v>
      </c>
      <c r="E35" s="24">
        <v>2015</v>
      </c>
      <c r="F35" s="24"/>
      <c r="G35" s="23" t="str">
        <f t="shared" si="0"/>
        <v>do 29</v>
      </c>
      <c r="H35" s="25" t="s">
        <v>107</v>
      </c>
      <c r="I35" s="26">
        <v>19</v>
      </c>
      <c r="J35" s="26">
        <v>31</v>
      </c>
      <c r="K35" s="27">
        <f>IF(AND(E35&gt;1900,YEAR($C$5)-$E35&lt;=$K$10),COUNT($K$11:K34)+1,"")</f>
        <v>4</v>
      </c>
      <c r="L35" s="27" t="str">
        <f>IF(AND(E35&gt;1900,YEAR($C$5)-$E35&gt;$K$10,YEAR($C$5)-$E35&lt;=$L$10),COUNT($L$11:L34)+1,"")</f>
        <v/>
      </c>
      <c r="M35" s="27" t="str">
        <f>IF(AND(E35&gt;1900,YEAR($C$5)-$E35&gt;$L$10,YEAR($C$5)-$E35&lt;=$M$10),COUNT($M$11:M34)+1,"")</f>
        <v/>
      </c>
      <c r="N35" s="27" t="str">
        <f>IF(AND(E35&gt;1900,YEAR($C$5)-$E35&gt;$M$10,YEAR($C$5)-$E35&lt;=$N$10),COUNT($N$11:N34)+1,"")</f>
        <v/>
      </c>
      <c r="O35" s="27" t="str">
        <f>IF(AND(E35&gt;1900,YEAR($C$5)-$E35&gt;$N$10,YEAR($C$5)-$E35&lt;=$O$10),COUNT($O$11:O34)+1,"")</f>
        <v/>
      </c>
      <c r="P35" s="27" t="str">
        <f>IF(AND(E35&gt;1900,YEAR($C$5)-$E35&gt;=$P$10),COUNT($P$11:P34)+1,"")</f>
        <v/>
      </c>
    </row>
    <row r="36" spans="1:17" s="4" customFormat="1" ht="3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Q36" s="5"/>
    </row>
    <row r="37" spans="1:17" s="18" customFormat="1" ht="18.75" x14ac:dyDescent="0.3">
      <c r="A37" s="31" t="s">
        <v>73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17"/>
    </row>
    <row r="38" spans="1:17" s="4" customFormat="1" ht="3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Q38" s="5"/>
    </row>
    <row r="39" spans="1:17" x14ac:dyDescent="0.2">
      <c r="A39" s="29" t="s">
        <v>47</v>
      </c>
      <c r="B39" s="32" t="s">
        <v>48</v>
      </c>
      <c r="C39" s="29" t="s">
        <v>0</v>
      </c>
      <c r="D39" s="29" t="s">
        <v>1</v>
      </c>
      <c r="E39" s="29" t="s">
        <v>49</v>
      </c>
      <c r="F39" s="29" t="s">
        <v>50</v>
      </c>
      <c r="G39" s="29" t="s">
        <v>51</v>
      </c>
      <c r="H39" s="29" t="s">
        <v>2</v>
      </c>
      <c r="I39" s="29" t="s">
        <v>52</v>
      </c>
      <c r="J39" s="29" t="s">
        <v>53</v>
      </c>
      <c r="K39" s="19">
        <f>K$10</f>
        <v>29</v>
      </c>
      <c r="L39" s="19">
        <f t="shared" ref="L39:P39" si="1">L$10</f>
        <v>39</v>
      </c>
      <c r="M39" s="19">
        <f t="shared" si="1"/>
        <v>49</v>
      </c>
      <c r="N39" s="19">
        <f t="shared" si="1"/>
        <v>59</v>
      </c>
      <c r="O39" s="19">
        <f t="shared" si="1"/>
        <v>69</v>
      </c>
      <c r="P39" s="20">
        <f t="shared" si="1"/>
        <v>70</v>
      </c>
    </row>
    <row r="40" spans="1:17" x14ac:dyDescent="0.2">
      <c r="A40" s="30"/>
      <c r="B40" s="33"/>
      <c r="C40" s="30"/>
      <c r="D40" s="30"/>
      <c r="E40" s="30"/>
      <c r="F40" s="30"/>
      <c r="G40" s="30"/>
      <c r="H40" s="30"/>
      <c r="I40" s="30"/>
      <c r="J40" s="30"/>
      <c r="K40" s="22" t="s">
        <v>32</v>
      </c>
      <c r="L40" s="22" t="s">
        <v>33</v>
      </c>
      <c r="M40" s="22" t="s">
        <v>34</v>
      </c>
      <c r="N40" s="22" t="s">
        <v>35</v>
      </c>
      <c r="O40" s="22" t="s">
        <v>36</v>
      </c>
      <c r="P40" s="22" t="s">
        <v>37</v>
      </c>
    </row>
    <row r="41" spans="1:17" x14ac:dyDescent="0.2">
      <c r="A41" s="23" t="s">
        <v>54</v>
      </c>
      <c r="B41" s="24">
        <v>88</v>
      </c>
      <c r="C41" s="25" t="s">
        <v>96</v>
      </c>
      <c r="D41" s="25" t="s">
        <v>20</v>
      </c>
      <c r="E41" s="24">
        <v>1992</v>
      </c>
      <c r="F41" s="24"/>
      <c r="G41" s="23" t="str">
        <f t="shared" ref="G41:G52" si="2">IF($E41&gt;1900,IF(YEAR($C$5)-$E41&lt;=$K$10,"do "&amp;$K$10,IF(YEAR($C$5)-$E41&lt;=$L$10,"do "&amp;$L$10,IF(YEAR($C$5)-$E41&lt;=$M$10,"do "&amp;$M$10,IF(YEAR($C$5)-$E41&lt;=$N$10,"do "&amp;$N$10,IF(YEAR($C$5)-$E41&lt;=$O$10,"do "&amp;$O$10,$P$10&amp;" +"))))),"")</f>
        <v>do 39</v>
      </c>
      <c r="H41" s="25" t="s">
        <v>97</v>
      </c>
      <c r="I41" s="26">
        <v>13</v>
      </c>
      <c r="J41" s="26">
        <v>52</v>
      </c>
      <c r="K41" s="27" t="str">
        <f>IF(AND(E41&gt;1900,YEAR($C$5)-$E41&lt;=$K$10),COUNT($K$40:K40)+1,"")</f>
        <v/>
      </c>
      <c r="L41" s="27">
        <f>IF(AND(E41&gt;1900,YEAR($C$5)-$E41&gt;$K$10,YEAR($C$5)-$E41&lt;=$L$10),COUNT($L$40:L40)+1,"")</f>
        <v>1</v>
      </c>
      <c r="M41" s="27" t="str">
        <f>IF(AND(E41&gt;1900,YEAR($C$5)-$E41&gt;$L$10,YEAR($C$5)-$E41&lt;=$M$10),COUNT($M$40:M40)+1,"")</f>
        <v/>
      </c>
      <c r="N41" s="27" t="str">
        <f>IF(AND(E41&gt;1900,YEAR($C$5)-$E41&gt;$M$10,YEAR($C$5)-$E41&lt;=$N$10),COUNT($N$40:N40)+1,"")</f>
        <v/>
      </c>
      <c r="O41" s="27" t="str">
        <f>IF(AND(E41&gt;1900,YEAR($C$5)-$E41&gt;$N$10,YEAR($C$5)-$E41&lt;=$O$10),COUNT($O$40:O40)+1,"")</f>
        <v/>
      </c>
      <c r="P41" s="27" t="str">
        <f>IF(AND(E41&gt;1900,YEAR($C$5)-$E41&gt;=$P$10),COUNT($P$40:P40)+1,"")</f>
        <v/>
      </c>
    </row>
    <row r="42" spans="1:17" x14ac:dyDescent="0.2">
      <c r="A42" s="23" t="s">
        <v>55</v>
      </c>
      <c r="B42" s="24">
        <v>201</v>
      </c>
      <c r="C42" s="25" t="s">
        <v>17</v>
      </c>
      <c r="D42" s="25" t="s">
        <v>18</v>
      </c>
      <c r="E42" s="24">
        <v>1973</v>
      </c>
      <c r="F42" s="24"/>
      <c r="G42" s="23" t="str">
        <f t="shared" si="2"/>
        <v>do 59</v>
      </c>
      <c r="H42" s="25" t="s">
        <v>29</v>
      </c>
      <c r="I42" s="26">
        <v>14</v>
      </c>
      <c r="J42" s="26">
        <v>41</v>
      </c>
      <c r="K42" s="27" t="str">
        <f>IF(AND(E42&gt;1900,YEAR($C$5)-$E42&lt;=$K$10),COUNT($K$40:K41)+1,"")</f>
        <v/>
      </c>
      <c r="L42" s="27" t="str">
        <f>IF(AND(E42&gt;1900,YEAR($C$5)-$E42&gt;$K$10,YEAR($C$5)-$E42&lt;=$L$10),COUNT($L$40:L41)+1,"")</f>
        <v/>
      </c>
      <c r="M42" s="27" t="str">
        <f>IF(AND(E42&gt;1900,YEAR($C$5)-$E42&gt;$L$10,YEAR($C$5)-$E42&lt;=$M$10),COUNT($M$40:M41)+1,"")</f>
        <v/>
      </c>
      <c r="N42" s="27">
        <f>IF(AND(E42&gt;1900,YEAR($C$5)-$E42&gt;$M$10,YEAR($C$5)-$E42&lt;=$N$10),COUNT($N$40:N41)+1,"")</f>
        <v>1</v>
      </c>
      <c r="O42" s="27" t="str">
        <f>IF(AND(E42&gt;1900,YEAR($C$5)-$E42&gt;$N$10,YEAR($C$5)-$E42&lt;=$O$10),COUNT($O$40:O41)+1,"")</f>
        <v/>
      </c>
      <c r="P42" s="27" t="str">
        <f>IF(AND(E42&gt;1900,YEAR($C$5)-$E42&gt;=$P$10),COUNT($P$40:P41)+1,"")</f>
        <v/>
      </c>
    </row>
    <row r="43" spans="1:17" x14ac:dyDescent="0.2">
      <c r="A43" s="23" t="s">
        <v>56</v>
      </c>
      <c r="B43" s="24">
        <v>94</v>
      </c>
      <c r="C43" s="25" t="s">
        <v>98</v>
      </c>
      <c r="D43" s="25" t="s">
        <v>99</v>
      </c>
      <c r="E43" s="24">
        <v>1982</v>
      </c>
      <c r="F43" s="24"/>
      <c r="G43" s="23" t="str">
        <f t="shared" si="2"/>
        <v>do 49</v>
      </c>
      <c r="H43" s="25" t="s">
        <v>82</v>
      </c>
      <c r="I43" s="26">
        <v>14</v>
      </c>
      <c r="J43" s="26">
        <v>46</v>
      </c>
      <c r="K43" s="27" t="str">
        <f>IF(AND(E43&gt;1900,YEAR($C$5)-$E43&lt;=$K$10),COUNT($K$40:K42)+1,"")</f>
        <v/>
      </c>
      <c r="L43" s="27" t="str">
        <f>IF(AND(E43&gt;1900,YEAR($C$5)-$E43&gt;$K$10,YEAR($C$5)-$E43&lt;=$L$10),COUNT($L$40:L42)+1,"")</f>
        <v/>
      </c>
      <c r="M43" s="27">
        <f>IF(AND(E43&gt;1900,YEAR($C$5)-$E43&gt;$L$10,YEAR($C$5)-$E43&lt;=$M$10),COUNT($M$40:M42)+1,"")</f>
        <v>1</v>
      </c>
      <c r="N43" s="27" t="str">
        <f>IF(AND(E43&gt;1900,YEAR($C$5)-$E43&gt;$M$10,YEAR($C$5)-$E43&lt;=$N$10),COUNT($N$40:N42)+1,"")</f>
        <v/>
      </c>
      <c r="O43" s="27" t="str">
        <f>IF(AND(E43&gt;1900,YEAR($C$5)-$E43&gt;$N$10,YEAR($C$5)-$E43&lt;=$O$10),COUNT($O$40:O42)+1,"")</f>
        <v/>
      </c>
      <c r="P43" s="27" t="str">
        <f>IF(AND(E43&gt;1900,YEAR($C$5)-$E43&gt;=$P$10),COUNT($P$40:P42)+1,"")</f>
        <v/>
      </c>
    </row>
    <row r="44" spans="1:17" x14ac:dyDescent="0.2">
      <c r="A44" s="23" t="s">
        <v>57</v>
      </c>
      <c r="B44" s="24">
        <v>221</v>
      </c>
      <c r="C44" s="25" t="s">
        <v>100</v>
      </c>
      <c r="D44" s="25" t="s">
        <v>30</v>
      </c>
      <c r="E44" s="24">
        <v>1960</v>
      </c>
      <c r="F44" s="24"/>
      <c r="G44" s="23" t="str">
        <f t="shared" si="2"/>
        <v>do 69</v>
      </c>
      <c r="H44" s="25" t="s">
        <v>29</v>
      </c>
      <c r="I44" s="26">
        <v>14</v>
      </c>
      <c r="J44" s="26">
        <v>55</v>
      </c>
      <c r="K44" s="27" t="str">
        <f>IF(AND(E44&gt;1900,YEAR($C$5)-$E44&lt;=$K$10),COUNT($K$40:K43)+1,"")</f>
        <v/>
      </c>
      <c r="L44" s="27" t="str">
        <f>IF(AND(E44&gt;1900,YEAR($C$5)-$E44&gt;$K$10,YEAR($C$5)-$E44&lt;=$L$10),COUNT($L$40:L43)+1,"")</f>
        <v/>
      </c>
      <c r="M44" s="27" t="str">
        <f>IF(AND(E44&gt;1900,YEAR($C$5)-$E44&gt;$L$10,YEAR($C$5)-$E44&lt;=$M$10),COUNT($M$40:M43)+1,"")</f>
        <v/>
      </c>
      <c r="N44" s="27" t="str">
        <f>IF(AND(E44&gt;1900,YEAR($C$5)-$E44&gt;$M$10,YEAR($C$5)-$E44&lt;=$N$10),COUNT($N$40:N43)+1,"")</f>
        <v/>
      </c>
      <c r="O44" s="27">
        <f>IF(AND(E44&gt;1900,YEAR($C$5)-$E44&gt;$N$10,YEAR($C$5)-$E44&lt;=$O$10),COUNT($O$40:O43)+1,"")</f>
        <v>1</v>
      </c>
      <c r="P44" s="27" t="str">
        <f>IF(AND(E44&gt;1900,YEAR($C$5)-$E44&gt;=$P$10),COUNT($P$40:P43)+1,"")</f>
        <v/>
      </c>
    </row>
    <row r="45" spans="1:17" x14ac:dyDescent="0.2">
      <c r="A45" s="23" t="s">
        <v>58</v>
      </c>
      <c r="B45" s="24">
        <v>84</v>
      </c>
      <c r="C45" s="25" t="s">
        <v>101</v>
      </c>
      <c r="D45" s="25" t="s">
        <v>102</v>
      </c>
      <c r="E45" s="24">
        <v>1973</v>
      </c>
      <c r="F45" s="24"/>
      <c r="G45" s="23" t="str">
        <f t="shared" si="2"/>
        <v>do 59</v>
      </c>
      <c r="H45" s="25" t="s">
        <v>29</v>
      </c>
      <c r="I45" s="26">
        <v>15</v>
      </c>
      <c r="J45" s="26">
        <v>12</v>
      </c>
      <c r="K45" s="27" t="str">
        <f>IF(AND(E45&gt;1900,YEAR($C$5)-$E45&lt;=$K$10),COUNT($K$40:K44)+1,"")</f>
        <v/>
      </c>
      <c r="L45" s="27" t="str">
        <f>IF(AND(E45&gt;1900,YEAR($C$5)-$E45&gt;$K$10,YEAR($C$5)-$E45&lt;=$L$10),COUNT($L$40:L44)+1,"")</f>
        <v/>
      </c>
      <c r="M45" s="27" t="str">
        <f>IF(AND(E45&gt;1900,YEAR($C$5)-$E45&gt;$L$10,YEAR($C$5)-$E45&lt;=$M$10),COUNT($M$40:M44)+1,"")</f>
        <v/>
      </c>
      <c r="N45" s="27">
        <f>IF(AND(E45&gt;1900,YEAR($C$5)-$E45&gt;$M$10,YEAR($C$5)-$E45&lt;=$N$10),COUNT($N$40:N44)+1,"")</f>
        <v>2</v>
      </c>
      <c r="O45" s="27" t="str">
        <f>IF(AND(E45&gt;1900,YEAR($C$5)-$E45&gt;$N$10,YEAR($C$5)-$E45&lt;=$O$10),COUNT($O$40:O44)+1,"")</f>
        <v/>
      </c>
      <c r="P45" s="27" t="str">
        <f>IF(AND(E45&gt;1900,YEAR($C$5)-$E45&gt;=$P$10),COUNT($P$40:P44)+1,"")</f>
        <v/>
      </c>
    </row>
    <row r="46" spans="1:17" x14ac:dyDescent="0.2">
      <c r="A46" s="23" t="s">
        <v>59</v>
      </c>
      <c r="B46" s="24">
        <v>90</v>
      </c>
      <c r="C46" s="25" t="s">
        <v>103</v>
      </c>
      <c r="D46" s="25" t="s">
        <v>102</v>
      </c>
      <c r="E46" s="24">
        <v>1990</v>
      </c>
      <c r="F46" s="24"/>
      <c r="G46" s="23" t="str">
        <f t="shared" si="2"/>
        <v>do 39</v>
      </c>
      <c r="H46" s="25" t="s">
        <v>94</v>
      </c>
      <c r="I46" s="26">
        <v>15</v>
      </c>
      <c r="J46" s="26">
        <v>23</v>
      </c>
      <c r="K46" s="27" t="str">
        <f>IF(AND(E46&gt;1900,YEAR($C$5)-$E46&lt;=$K$10),COUNT($K$40:K45)+1,"")</f>
        <v/>
      </c>
      <c r="L46" s="27">
        <f>IF(AND(E46&gt;1900,YEAR($C$5)-$E46&gt;$K$10,YEAR($C$5)-$E46&lt;=$L$10),COUNT($L$40:L45)+1,"")</f>
        <v>2</v>
      </c>
      <c r="M46" s="27" t="str">
        <f>IF(AND(E46&gt;1900,YEAR($C$5)-$E46&gt;$L$10,YEAR($C$5)-$E46&lt;=$M$10),COUNT($M$40:M45)+1,"")</f>
        <v/>
      </c>
      <c r="N46" s="27" t="str">
        <f>IF(AND(E46&gt;1900,YEAR($C$5)-$E46&gt;$M$10,YEAR($C$5)-$E46&lt;=$N$10),COUNT($N$40:N45)+1,"")</f>
        <v/>
      </c>
      <c r="O46" s="27" t="str">
        <f>IF(AND(E46&gt;1900,YEAR($C$5)-$E46&gt;$N$10,YEAR($C$5)-$E46&lt;=$O$10),COUNT($O$40:O45)+1,"")</f>
        <v/>
      </c>
      <c r="P46" s="27" t="str">
        <f>IF(AND(E46&gt;1900,YEAR($C$5)-$E46&gt;=$P$10),COUNT($P$40:P45)+1,"")</f>
        <v/>
      </c>
    </row>
    <row r="47" spans="1:17" x14ac:dyDescent="0.2">
      <c r="A47" s="23" t="s">
        <v>60</v>
      </c>
      <c r="B47" s="24">
        <v>92</v>
      </c>
      <c r="C47" s="25" t="s">
        <v>104</v>
      </c>
      <c r="D47" s="25" t="s">
        <v>105</v>
      </c>
      <c r="E47" s="24">
        <v>1985</v>
      </c>
      <c r="F47" s="24"/>
      <c r="G47" s="23" t="str">
        <f t="shared" si="2"/>
        <v>do 39</v>
      </c>
      <c r="H47" s="25" t="s">
        <v>87</v>
      </c>
      <c r="I47" s="26">
        <v>17</v>
      </c>
      <c r="J47" s="26">
        <v>10</v>
      </c>
      <c r="K47" s="27" t="str">
        <f>IF(AND(E47&gt;1900,YEAR($C$5)-$E47&lt;=$K$10),COUNT($K$40:K46)+1,"")</f>
        <v/>
      </c>
      <c r="L47" s="27">
        <f>IF(AND(E47&gt;1900,YEAR($C$5)-$E47&gt;$K$10,YEAR($C$5)-$E47&lt;=$L$10),COUNT($L$40:L46)+1,"")</f>
        <v>3</v>
      </c>
      <c r="M47" s="27" t="str">
        <f>IF(AND(E47&gt;1900,YEAR($C$5)-$E47&gt;$L$10,YEAR($C$5)-$E47&lt;=$M$10),COUNT($M$40:M46)+1,"")</f>
        <v/>
      </c>
      <c r="N47" s="27" t="str">
        <f>IF(AND(E47&gt;1900,YEAR($C$5)-$E47&gt;$M$10,YEAR($C$5)-$E47&lt;=$N$10),COUNT($N$40:N46)+1,"")</f>
        <v/>
      </c>
      <c r="O47" s="27" t="str">
        <f>IF(AND(E47&gt;1900,YEAR($C$5)-$E47&gt;$N$10,YEAR($C$5)-$E47&lt;=$O$10),COUNT($O$40:O46)+1,"")</f>
        <v/>
      </c>
      <c r="P47" s="27" t="str">
        <f>IF(AND(E47&gt;1900,YEAR($C$5)-$E47&gt;=$P$10),COUNT($P$40:P46)+1,"")</f>
        <v/>
      </c>
    </row>
    <row r="48" spans="1:17" x14ac:dyDescent="0.2">
      <c r="A48" s="23" t="s">
        <v>61</v>
      </c>
      <c r="B48" s="24">
        <v>215</v>
      </c>
      <c r="C48" s="25" t="s">
        <v>23</v>
      </c>
      <c r="D48" s="25" t="s">
        <v>24</v>
      </c>
      <c r="E48" s="24">
        <v>1960</v>
      </c>
      <c r="F48" s="24"/>
      <c r="G48" s="23" t="str">
        <f t="shared" si="2"/>
        <v>do 69</v>
      </c>
      <c r="H48" s="25" t="s">
        <v>29</v>
      </c>
      <c r="I48" s="26">
        <v>17</v>
      </c>
      <c r="J48" s="26">
        <v>23</v>
      </c>
      <c r="K48" s="27" t="str">
        <f>IF(AND(E48&gt;1900,YEAR($C$5)-$E48&lt;=$K$10),COUNT($K$40:K47)+1,"")</f>
        <v/>
      </c>
      <c r="L48" s="27" t="str">
        <f>IF(AND(E48&gt;1900,YEAR($C$5)-$E48&gt;$K$10,YEAR($C$5)-$E48&lt;=$L$10),COUNT($L$40:L47)+1,"")</f>
        <v/>
      </c>
      <c r="M48" s="27" t="str">
        <f>IF(AND(E48&gt;1900,YEAR($C$5)-$E48&gt;$L$10,YEAR($C$5)-$E48&lt;=$M$10),COUNT($M$40:M47)+1,"")</f>
        <v/>
      </c>
      <c r="N48" s="27" t="str">
        <f>IF(AND(E48&gt;1900,YEAR($C$5)-$E48&gt;$M$10,YEAR($C$5)-$E48&lt;=$N$10),COUNT($N$40:N47)+1,"")</f>
        <v/>
      </c>
      <c r="O48" s="27">
        <f>IF(AND(E48&gt;1900,YEAR($C$5)-$E48&gt;$N$10,YEAR($C$5)-$E48&lt;=$O$10),COUNT($O$40:O47)+1,"")</f>
        <v>2</v>
      </c>
      <c r="P48" s="27" t="str">
        <f>IF(AND(E48&gt;1900,YEAR($C$5)-$E48&gt;=$P$10),COUNT($P$40:P47)+1,"")</f>
        <v/>
      </c>
    </row>
    <row r="49" spans="1:16" x14ac:dyDescent="0.2">
      <c r="A49" s="23" t="s">
        <v>62</v>
      </c>
      <c r="B49" s="28">
        <v>225</v>
      </c>
      <c r="C49" s="25" t="s">
        <v>39</v>
      </c>
      <c r="D49" s="25" t="s">
        <v>20</v>
      </c>
      <c r="E49" s="24">
        <v>1985</v>
      </c>
      <c r="F49" s="24"/>
      <c r="G49" s="23" t="str">
        <f t="shared" si="2"/>
        <v>do 39</v>
      </c>
      <c r="H49" s="25" t="s">
        <v>29</v>
      </c>
      <c r="I49" s="26">
        <v>17</v>
      </c>
      <c r="J49" s="26">
        <v>46</v>
      </c>
      <c r="K49" s="27" t="str">
        <f>IF(AND(E49&gt;1900,YEAR($C$5)-$E49&lt;=$K$10),COUNT($K$40:K48)+1,"")</f>
        <v/>
      </c>
      <c r="L49" s="27">
        <f>IF(AND(E49&gt;1900,YEAR($C$5)-$E49&gt;$K$10,YEAR($C$5)-$E49&lt;=$L$10),COUNT($L$40:L48)+1,"")</f>
        <v>4</v>
      </c>
      <c r="M49" s="27" t="str">
        <f>IF(AND(E49&gt;1900,YEAR($C$5)-$E49&gt;$L$10,YEAR($C$5)-$E49&lt;=$M$10),COUNT($M$40:M48)+1,"")</f>
        <v/>
      </c>
      <c r="N49" s="27" t="str">
        <f>IF(AND(E49&gt;1900,YEAR($C$5)-$E49&gt;$M$10,YEAR($C$5)-$E49&lt;=$N$10),COUNT($N$40:N48)+1,"")</f>
        <v/>
      </c>
      <c r="O49" s="27" t="str">
        <f>IF(AND(E49&gt;1900,YEAR($C$5)-$E49&gt;$N$10,YEAR($C$5)-$E49&lt;=$O$10),COUNT($O$40:O48)+1,"")</f>
        <v/>
      </c>
      <c r="P49" s="27" t="str">
        <f>IF(AND(E49&gt;1900,YEAR($C$5)-$E49&gt;=$P$10),COUNT($P$40:P48)+1,"")</f>
        <v/>
      </c>
    </row>
    <row r="50" spans="1:16" x14ac:dyDescent="0.2">
      <c r="A50" s="23" t="s">
        <v>63</v>
      </c>
      <c r="B50" s="24">
        <v>217</v>
      </c>
      <c r="C50" s="25" t="s">
        <v>27</v>
      </c>
      <c r="D50" s="25" t="s">
        <v>28</v>
      </c>
      <c r="E50" s="24">
        <v>1961</v>
      </c>
      <c r="F50" s="24"/>
      <c r="G50" s="23" t="str">
        <f t="shared" si="2"/>
        <v>do 69</v>
      </c>
      <c r="H50" s="25" t="s">
        <v>29</v>
      </c>
      <c r="I50" s="26">
        <v>18</v>
      </c>
      <c r="J50" s="26">
        <v>54</v>
      </c>
      <c r="K50" s="27" t="str">
        <f>IF(AND(E50&gt;1900,YEAR($C$5)-$E50&lt;=$K$10),COUNT($K$40:K49)+1,"")</f>
        <v/>
      </c>
      <c r="L50" s="27" t="str">
        <f>IF(AND(E50&gt;1900,YEAR($C$5)-$E50&gt;$K$10,YEAR($C$5)-$E50&lt;=$L$10),COUNT($L$40:L49)+1,"")</f>
        <v/>
      </c>
      <c r="M50" s="27" t="str">
        <f>IF(AND(E50&gt;1900,YEAR($C$5)-$E50&gt;$L$10,YEAR($C$5)-$E50&lt;=$M$10),COUNT($M$40:M49)+1,"")</f>
        <v/>
      </c>
      <c r="N50" s="27" t="str">
        <f>IF(AND(E50&gt;1900,YEAR($C$5)-$E50&gt;$M$10,YEAR($C$5)-$E50&lt;=$N$10),COUNT($N$40:N49)+1,"")</f>
        <v/>
      </c>
      <c r="O50" s="27">
        <f>IF(AND(E50&gt;1900,YEAR($C$5)-$E50&gt;$N$10,YEAR($C$5)-$E50&lt;=$O$10),COUNT($O$40:O49)+1,"")</f>
        <v>3</v>
      </c>
      <c r="P50" s="27" t="str">
        <f>IF(AND(E50&gt;1900,YEAR($C$5)-$E50&gt;=$P$10),COUNT($P$40:P49)+1,"")</f>
        <v/>
      </c>
    </row>
    <row r="51" spans="1:16" x14ac:dyDescent="0.2">
      <c r="A51" s="23" t="s">
        <v>64</v>
      </c>
      <c r="B51" s="24">
        <v>203</v>
      </c>
      <c r="C51" s="25" t="s">
        <v>19</v>
      </c>
      <c r="D51" s="25" t="s">
        <v>20</v>
      </c>
      <c r="E51" s="24">
        <v>1950</v>
      </c>
      <c r="F51" s="24"/>
      <c r="G51" s="23" t="str">
        <f t="shared" si="2"/>
        <v>70 +</v>
      </c>
      <c r="H51" s="25" t="s">
        <v>29</v>
      </c>
      <c r="I51" s="26">
        <v>19</v>
      </c>
      <c r="J51" s="26">
        <v>16</v>
      </c>
      <c r="K51" s="27" t="str">
        <f>IF(AND(E51&gt;1900,YEAR($C$5)-$E51&lt;=$K$10),COUNT($K$40:K50)+1,"")</f>
        <v/>
      </c>
      <c r="L51" s="27" t="str">
        <f>IF(AND(E51&gt;1900,YEAR($C$5)-$E51&gt;$K$10,YEAR($C$5)-$E51&lt;=$L$10),COUNT($L$40:L50)+1,"")</f>
        <v/>
      </c>
      <c r="M51" s="27" t="str">
        <f>IF(AND(E51&gt;1900,YEAR($C$5)-$E51&gt;$L$10,YEAR($C$5)-$E51&lt;=$M$10),COUNT($M$40:M50)+1,"")</f>
        <v/>
      </c>
      <c r="N51" s="27" t="str">
        <f>IF(AND(E51&gt;1900,YEAR($C$5)-$E51&gt;$M$10,YEAR($C$5)-$E51&lt;=$N$10),COUNT($N$40:N50)+1,"")</f>
        <v/>
      </c>
      <c r="O51" s="27" t="str">
        <f>IF(AND(E51&gt;1900,YEAR($C$5)-$E51&gt;$N$10,YEAR($C$5)-$E51&lt;=$O$10),COUNT($O$40:O50)+1,"")</f>
        <v/>
      </c>
      <c r="P51" s="27">
        <f>IF(AND(E51&gt;1900,YEAR($C$5)-$E51&gt;=$P$10),COUNT($P$40:P50)+1,"")</f>
        <v>1</v>
      </c>
    </row>
    <row r="52" spans="1:16" x14ac:dyDescent="0.2">
      <c r="A52" s="23" t="s">
        <v>65</v>
      </c>
      <c r="B52" s="24">
        <v>205</v>
      </c>
      <c r="C52" s="25" t="s">
        <v>21</v>
      </c>
      <c r="D52" s="25" t="s">
        <v>22</v>
      </c>
      <c r="E52" s="24">
        <v>1952</v>
      </c>
      <c r="F52" s="24"/>
      <c r="G52" s="23" t="str">
        <f t="shared" si="2"/>
        <v>70 +</v>
      </c>
      <c r="H52" s="25" t="s">
        <v>29</v>
      </c>
      <c r="I52" s="26">
        <v>19</v>
      </c>
      <c r="J52" s="26">
        <v>54</v>
      </c>
      <c r="K52" s="27" t="str">
        <f>IF(AND(E52&gt;1900,YEAR($C$5)-$E52&lt;=$K$10),COUNT($K$40:K51)+1,"")</f>
        <v/>
      </c>
      <c r="L52" s="27" t="str">
        <f>IF(AND(E52&gt;1900,YEAR($C$5)-$E52&gt;$K$10,YEAR($C$5)-$E52&lt;=$L$10),COUNT($L$40:L51)+1,"")</f>
        <v/>
      </c>
      <c r="M52" s="27" t="str">
        <f>IF(AND(E52&gt;1900,YEAR($C$5)-$E52&gt;$L$10,YEAR($C$5)-$E52&lt;=$M$10),COUNT($M$40:M51)+1,"")</f>
        <v/>
      </c>
      <c r="N52" s="27" t="str">
        <f>IF(AND(E52&gt;1900,YEAR($C$5)-$E52&gt;$M$10,YEAR($C$5)-$E52&lt;=$N$10),COUNT($N$40:N51)+1,"")</f>
        <v/>
      </c>
      <c r="O52" s="27" t="str">
        <f>IF(AND(E52&gt;1900,YEAR($C$5)-$E52&gt;$N$10,YEAR($C$5)-$E52&lt;=$O$10),COUNT($O$40:O51)+1,"")</f>
        <v/>
      </c>
      <c r="P52" s="27">
        <f>IF(AND(E52&gt;1900,YEAR($C$5)-$E52&gt;=$P$10),COUNT($P$40:P51)+1,"")</f>
        <v>2</v>
      </c>
    </row>
  </sheetData>
  <sheetProtection deleteRows="0"/>
  <mergeCells count="27">
    <mergeCell ref="A8:P8"/>
    <mergeCell ref="A1:P1"/>
    <mergeCell ref="A3:P3"/>
    <mergeCell ref="C5:D5"/>
    <mergeCell ref="K5:P5"/>
    <mergeCell ref="A6:J6"/>
    <mergeCell ref="A39:A40"/>
    <mergeCell ref="B39:B40"/>
    <mergeCell ref="C39:C40"/>
    <mergeCell ref="D39:D40"/>
    <mergeCell ref="E39:E40"/>
    <mergeCell ref="G10:G11"/>
    <mergeCell ref="H10:H11"/>
    <mergeCell ref="I10:I11"/>
    <mergeCell ref="J10:J11"/>
    <mergeCell ref="A37:P37"/>
    <mergeCell ref="A10:A11"/>
    <mergeCell ref="B10:B11"/>
    <mergeCell ref="C10:C11"/>
    <mergeCell ref="D10:D11"/>
    <mergeCell ref="E10:E11"/>
    <mergeCell ref="F10:F11"/>
    <mergeCell ref="F39:F40"/>
    <mergeCell ref="G39:G40"/>
    <mergeCell ref="H39:H40"/>
    <mergeCell ref="I39:I40"/>
    <mergeCell ref="J39:J40"/>
  </mergeCells>
  <dataValidations count="4">
    <dataValidation type="whole" errorStyle="warning" allowBlank="1" showInputMessage="1" showErrorMessage="1" errorTitle="Počet sekund" error="Zadejte počet sekund v intervalu 0 - 59" sqref="J12:J35 J41:J52">
      <formula1>0</formula1>
      <formula2>59</formula2>
    </dataValidation>
    <dataValidation type="whole" errorStyle="warning" allowBlank="1" showInputMessage="1" showErrorMessage="1" errorTitle="Počet minut" error="Zadejte počet minut v intervalu 0 - 600" sqref="I12:I35 I41:I52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2:E35 E41:E52">
      <formula1>1900</formula1>
      <formula2>2100</formula2>
    </dataValidation>
    <dataValidation type="date" allowBlank="1" showInputMessage="1" showErrorMessage="1" error="Vždy zadejte datum ve formátu: den.měsíc.rok_x000a_Např: 3.4.2023" sqref="C5:D5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TESTCOM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Radek Kuriš</cp:lastModifiedBy>
  <cp:lastPrinted>2022-05-20T09:05:01Z</cp:lastPrinted>
  <dcterms:created xsi:type="dcterms:W3CDTF">2000-05-09T05:21:51Z</dcterms:created>
  <dcterms:modified xsi:type="dcterms:W3CDTF">2023-06-08T07:51:05Z</dcterms:modified>
</cp:coreProperties>
</file>