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VÝSLEDKY" sheetId="1" r:id="rId1"/>
  </sheets>
  <definedNames>
    <definedName name="_xlnm._FilterDatabase" localSheetId="0">VÝSLEDKY!$A$10:$J$41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1"/>
  <c r="N56"/>
  <c r="M56"/>
  <c r="L56"/>
  <c r="K56"/>
  <c r="G56"/>
  <c r="O55"/>
  <c r="N55"/>
  <c r="M55"/>
  <c r="L55"/>
  <c r="K55"/>
  <c r="G55"/>
  <c r="O54"/>
  <c r="N54"/>
  <c r="M54"/>
  <c r="L54"/>
  <c r="K54"/>
  <c r="G54"/>
  <c r="P53"/>
  <c r="O53"/>
  <c r="N53"/>
  <c r="M53"/>
  <c r="K53"/>
  <c r="G53"/>
  <c r="P52"/>
  <c r="N52"/>
  <c r="M52"/>
  <c r="L52"/>
  <c r="K52"/>
  <c r="G52"/>
  <c r="P51"/>
  <c r="N51"/>
  <c r="M51"/>
  <c r="L51"/>
  <c r="K51"/>
  <c r="G51"/>
  <c r="P50"/>
  <c r="N50"/>
  <c r="M50"/>
  <c r="L50"/>
  <c r="K50"/>
  <c r="G50"/>
  <c r="P49"/>
  <c r="O49"/>
  <c r="M49"/>
  <c r="L49"/>
  <c r="K49"/>
  <c r="G49"/>
  <c r="P48"/>
  <c r="O48"/>
  <c r="N48"/>
  <c r="M48"/>
  <c r="L48"/>
  <c r="K48"/>
  <c r="G48"/>
  <c r="P47"/>
  <c r="P54" s="1"/>
  <c r="O47"/>
  <c r="N47"/>
  <c r="N49" s="1"/>
  <c r="M47"/>
  <c r="L47"/>
  <c r="K47"/>
  <c r="G47"/>
  <c r="P45"/>
  <c r="O45"/>
  <c r="N45"/>
  <c r="M45"/>
  <c r="L45"/>
  <c r="K45"/>
  <c r="P41"/>
  <c r="N41"/>
  <c r="M41"/>
  <c r="L41"/>
  <c r="K41"/>
  <c r="G41"/>
  <c r="O40"/>
  <c r="N40"/>
  <c r="M40"/>
  <c r="L40"/>
  <c r="K40"/>
  <c r="G40"/>
  <c r="O39"/>
  <c r="N39"/>
  <c r="M39"/>
  <c r="L39"/>
  <c r="K39"/>
  <c r="G39"/>
  <c r="P38"/>
  <c r="O38"/>
  <c r="M38"/>
  <c r="L38"/>
  <c r="K38"/>
  <c r="G38"/>
  <c r="P37"/>
  <c r="N37"/>
  <c r="M37"/>
  <c r="L37"/>
  <c r="K37"/>
  <c r="G37"/>
  <c r="P36"/>
  <c r="N36"/>
  <c r="M36"/>
  <c r="L36"/>
  <c r="K36"/>
  <c r="G36"/>
  <c r="O35"/>
  <c r="N35"/>
  <c r="M35"/>
  <c r="L35"/>
  <c r="K35"/>
  <c r="G35"/>
  <c r="O34"/>
  <c r="N34"/>
  <c r="M34"/>
  <c r="L34"/>
  <c r="K34"/>
  <c r="G34"/>
  <c r="P33"/>
  <c r="O33"/>
  <c r="N33"/>
  <c r="M33"/>
  <c r="L33"/>
  <c r="G33"/>
  <c r="P32"/>
  <c r="N32"/>
  <c r="M32"/>
  <c r="L32"/>
  <c r="K32"/>
  <c r="G32"/>
  <c r="O31"/>
  <c r="N31"/>
  <c r="M31"/>
  <c r="L31"/>
  <c r="K31"/>
  <c r="G31"/>
  <c r="O30"/>
  <c r="N30"/>
  <c r="M30"/>
  <c r="L30"/>
  <c r="K30"/>
  <c r="G30"/>
  <c r="P29"/>
  <c r="O29"/>
  <c r="M29"/>
  <c r="L29"/>
  <c r="K29"/>
  <c r="G29"/>
  <c r="P28"/>
  <c r="N28"/>
  <c r="M28"/>
  <c r="L28"/>
  <c r="K28"/>
  <c r="G28"/>
  <c r="P27"/>
  <c r="N27"/>
  <c r="M27"/>
  <c r="L27"/>
  <c r="K27"/>
  <c r="G27"/>
  <c r="P26"/>
  <c r="O26"/>
  <c r="M26"/>
  <c r="L26"/>
  <c r="K26"/>
  <c r="G26"/>
  <c r="O25"/>
  <c r="N25"/>
  <c r="M25"/>
  <c r="L25"/>
  <c r="K25"/>
  <c r="G25"/>
  <c r="P24"/>
  <c r="O24"/>
  <c r="N24"/>
  <c r="L24"/>
  <c r="K24"/>
  <c r="G24"/>
  <c r="P23"/>
  <c r="N23"/>
  <c r="M23"/>
  <c r="L23"/>
  <c r="K23"/>
  <c r="G23"/>
  <c r="P22"/>
  <c r="O22"/>
  <c r="M22"/>
  <c r="L22"/>
  <c r="K22"/>
  <c r="G22"/>
  <c r="P21"/>
  <c r="O21"/>
  <c r="N21"/>
  <c r="M21"/>
  <c r="K21"/>
  <c r="G21"/>
  <c r="P20"/>
  <c r="O20"/>
  <c r="M20"/>
  <c r="L20"/>
  <c r="K20"/>
  <c r="G20"/>
  <c r="P19"/>
  <c r="N19"/>
  <c r="M19"/>
  <c r="L19"/>
  <c r="K19"/>
  <c r="G19"/>
  <c r="P18"/>
  <c r="O18"/>
  <c r="M18"/>
  <c r="L18"/>
  <c r="K18"/>
  <c r="G18"/>
  <c r="P17"/>
  <c r="O17"/>
  <c r="M17"/>
  <c r="L17"/>
  <c r="K17"/>
  <c r="G17"/>
  <c r="P16"/>
  <c r="N16"/>
  <c r="M16"/>
  <c r="L16"/>
  <c r="K16"/>
  <c r="G16"/>
  <c r="P15"/>
  <c r="O15"/>
  <c r="M15"/>
  <c r="L15"/>
  <c r="K15"/>
  <c r="G15"/>
  <c r="P14"/>
  <c r="O14"/>
  <c r="N14"/>
  <c r="M14"/>
  <c r="K14"/>
  <c r="G14"/>
  <c r="P13"/>
  <c r="O13"/>
  <c r="N13"/>
  <c r="M13"/>
  <c r="L13"/>
  <c r="K13"/>
  <c r="G13"/>
  <c r="P12"/>
  <c r="P25" s="1"/>
  <c r="O12"/>
  <c r="N12"/>
  <c r="M12"/>
  <c r="L12"/>
  <c r="K12"/>
  <c r="G12"/>
  <c r="K33" l="1"/>
  <c r="O50"/>
  <c r="L53"/>
  <c r="M24"/>
  <c r="N15"/>
  <c r="N17"/>
  <c r="O51"/>
  <c r="O52" s="1"/>
  <c r="L14"/>
  <c r="L21" s="1"/>
  <c r="P30"/>
  <c r="P55"/>
  <c r="P56" s="1"/>
  <c r="O16"/>
  <c r="O19" s="1"/>
  <c r="N18" l="1"/>
  <c r="N20" s="1"/>
  <c r="P31"/>
  <c r="O23"/>
  <c r="O27"/>
  <c r="O28" s="1"/>
  <c r="N22" l="1"/>
  <c r="P34"/>
  <c r="O32"/>
  <c r="O36" s="1"/>
  <c r="P35" l="1"/>
  <c r="P39" s="1"/>
  <c r="N26"/>
  <c r="O37"/>
  <c r="O41" s="1"/>
  <c r="N29" l="1"/>
  <c r="N38" s="1"/>
  <c r="P40"/>
</calcChain>
</file>

<file path=xl/sharedStrings.xml><?xml version="1.0" encoding="utf-8"?>
<sst xmlns="http://schemas.openxmlformats.org/spreadsheetml/2006/main" count="201" uniqueCount="133">
  <si>
    <t>VÝSLEDKOVÁ LISTINA</t>
  </si>
  <si>
    <t>Datum:</t>
  </si>
  <si>
    <t>Ročník:</t>
  </si>
  <si>
    <t>Délka trati:</t>
  </si>
  <si>
    <t>MUŽI</t>
  </si>
  <si>
    <t>Poř.</t>
  </si>
  <si>
    <t>Start. číslo</t>
  </si>
  <si>
    <t>Příjmení</t>
  </si>
  <si>
    <t>Jméno</t>
  </si>
  <si>
    <t>Nar.</t>
  </si>
  <si>
    <t>Pohl.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</si>
  <si>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</si>
  <si>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</si>
  <si>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</si>
  <si>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</si>
  <si>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</si>
  <si>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</si>
  <si>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</si>
  <si>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</si>
  <si>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</si>
  <si>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</si>
  <si>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</si>
  <si>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>Blažek</t>
  </si>
  <si>
    <t>Jan</t>
  </si>
  <si>
    <t>Pardálové</t>
  </si>
  <si>
    <t>2.</t>
  </si>
  <si>
    <t>Teplý</t>
  </si>
  <si>
    <t>Ondřej</t>
  </si>
  <si>
    <t>SABZO</t>
  </si>
  <si>
    <t>3.</t>
  </si>
  <si>
    <t>Čermák</t>
  </si>
  <si>
    <t>Lukáš</t>
  </si>
  <si>
    <t>4.</t>
  </si>
  <si>
    <t>Petr</t>
  </si>
  <si>
    <t>Miloš</t>
  </si>
  <si>
    <t>BK Česká Proseč</t>
  </si>
  <si>
    <t>5.</t>
  </si>
  <si>
    <t>Vávra</t>
  </si>
  <si>
    <t>Radomír</t>
  </si>
  <si>
    <t>KER Team</t>
  </si>
  <si>
    <t>6.</t>
  </si>
  <si>
    <t>Chuman</t>
  </si>
  <si>
    <t>Martin</t>
  </si>
  <si>
    <t>Fly United</t>
  </si>
  <si>
    <t>7.</t>
  </si>
  <si>
    <t>Šiman</t>
  </si>
  <si>
    <t>Eduard</t>
  </si>
  <si>
    <t>8.</t>
  </si>
  <si>
    <t>Jindra</t>
  </si>
  <si>
    <t>David</t>
  </si>
  <si>
    <t>9.</t>
  </si>
  <si>
    <t>Sodomka</t>
  </si>
  <si>
    <t>Tomáš</t>
  </si>
  <si>
    <t>10.</t>
  </si>
  <si>
    <t>Hanousek</t>
  </si>
  <si>
    <t>Jakub</t>
  </si>
  <si>
    <t>Braník</t>
  </si>
  <si>
    <t>11.</t>
  </si>
  <si>
    <t>Ledvinka</t>
  </si>
  <si>
    <t>Josef</t>
  </si>
  <si>
    <t xml:space="preserve"> </t>
  </si>
  <si>
    <t>12.</t>
  </si>
  <si>
    <t>Slamiak</t>
  </si>
  <si>
    <t>Stanislav</t>
  </si>
  <si>
    <t>13.</t>
  </si>
  <si>
    <t>Šebesta</t>
  </si>
  <si>
    <t>Michal</t>
  </si>
  <si>
    <t>14.</t>
  </si>
  <si>
    <t>Novák</t>
  </si>
  <si>
    <t>Pavel</t>
  </si>
  <si>
    <t>15.</t>
  </si>
  <si>
    <t>Štěpánek</t>
  </si>
  <si>
    <t>Spartak Praha 4</t>
  </si>
  <si>
    <t>16.</t>
  </si>
  <si>
    <t>Urban</t>
  </si>
  <si>
    <t>17.</t>
  </si>
  <si>
    <t>Čižinský</t>
  </si>
  <si>
    <t>Jaromír</t>
  </si>
  <si>
    <t>18.</t>
  </si>
  <si>
    <t>Aldorf</t>
  </si>
  <si>
    <t>Luboš</t>
  </si>
  <si>
    <t>19.</t>
  </si>
  <si>
    <t>Nový</t>
  </si>
  <si>
    <t>Břetislav</t>
  </si>
  <si>
    <t>20.</t>
  </si>
  <si>
    <t>Pěkný</t>
  </si>
  <si>
    <t>21.</t>
  </si>
  <si>
    <t>Pokorný</t>
  </si>
  <si>
    <t>22.</t>
  </si>
  <si>
    <t>Rostislav</t>
  </si>
  <si>
    <t>SABZO adept</t>
  </si>
  <si>
    <t>23.</t>
  </si>
  <si>
    <t>Pucholt</t>
  </si>
  <si>
    <t>Miroslav</t>
  </si>
  <si>
    <t>24.</t>
  </si>
  <si>
    <t>Paukert</t>
  </si>
  <si>
    <t>Milan</t>
  </si>
  <si>
    <t>25.</t>
  </si>
  <si>
    <t>Adámek</t>
  </si>
  <si>
    <t>26.</t>
  </si>
  <si>
    <t>Černý</t>
  </si>
  <si>
    <t>Václav</t>
  </si>
  <si>
    <t>27.</t>
  </si>
  <si>
    <t>Rada</t>
  </si>
  <si>
    <t>28.</t>
  </si>
  <si>
    <t>Kovanda</t>
  </si>
  <si>
    <t>Praha 11</t>
  </si>
  <si>
    <t>29.</t>
  </si>
  <si>
    <t>Březina</t>
  </si>
  <si>
    <t>30.</t>
  </si>
  <si>
    <t>Dolejš</t>
  </si>
  <si>
    <t>ŽENY</t>
  </si>
  <si>
    <t>Fanturová</t>
  </si>
  <si>
    <t>Lenka</t>
  </si>
  <si>
    <t xml:space="preserve"> PITI Praha</t>
  </si>
  <si>
    <t>Mališová</t>
  </si>
  <si>
    <t>Karla</t>
  </si>
  <si>
    <t>Borovičková</t>
  </si>
  <si>
    <t>Flieglová</t>
  </si>
  <si>
    <t>Alena</t>
  </si>
  <si>
    <t>Setínková</t>
  </si>
  <si>
    <t>Zuzana</t>
  </si>
  <si>
    <t>Dolejšová</t>
  </si>
  <si>
    <t>Jitka</t>
  </si>
  <si>
    <t>Šebestová</t>
  </si>
  <si>
    <t>Jana</t>
  </si>
  <si>
    <t>Chlupatá</t>
  </si>
  <si>
    <t>Norková</t>
  </si>
  <si>
    <t>Zdena</t>
  </si>
  <si>
    <t>Ročňáková</t>
  </si>
  <si>
    <t>Miloslava</t>
  </si>
  <si>
    <t>ženy i muži 4 km</t>
  </si>
  <si>
    <t>Krčský kros</t>
  </si>
</sst>
</file>

<file path=xl/styles.xml><?xml version="1.0" encoding="utf-8"?>
<styleSheet xmlns="http://schemas.openxmlformats.org/spreadsheetml/2006/main">
  <numFmts count="8">
    <numFmt numFmtId="164" formatCode="[$-405]General"/>
    <numFmt numFmtId="165" formatCode="[$-405]0"/>
    <numFmt numFmtId="166" formatCode="[$-405]d&quot;.&quot;m&quot;.&quot;yy"/>
    <numFmt numFmtId="167" formatCode="d&quot;. &quot;mmmm&quot; &quot;yyyy;@"/>
    <numFmt numFmtId="168" formatCode="#,##0&quot; m&quot;"/>
    <numFmt numFmtId="169" formatCode="&quot;do &quot;0"/>
    <numFmt numFmtId="170" formatCode="0&quot; +&quot;"/>
    <numFmt numFmtId="171" formatCode="00"/>
  </numFmts>
  <fonts count="13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20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/>
  </cellStyleXfs>
  <cellXfs count="36">
    <xf numFmtId="0" fontId="0" fillId="0" borderId="0" xfId="0"/>
    <xf numFmtId="165" fontId="3" fillId="0" borderId="0" xfId="1" applyNumberFormat="1" applyFont="1"/>
    <xf numFmtId="164" fontId="3" fillId="0" borderId="0" xfId="1" applyFont="1"/>
    <xf numFmtId="164" fontId="4" fillId="0" borderId="0" xfId="1" applyFont="1" applyAlignment="1">
      <alignment horizontal="center" vertical="center"/>
    </xf>
    <xf numFmtId="164" fontId="5" fillId="0" borderId="0" xfId="1" applyFont="1"/>
    <xf numFmtId="165" fontId="5" fillId="0" borderId="0" xfId="1" applyNumberFormat="1" applyFont="1"/>
    <xf numFmtId="165" fontId="6" fillId="0" borderId="0" xfId="1" applyNumberFormat="1" applyFont="1"/>
    <xf numFmtId="164" fontId="6" fillId="0" borderId="0" xfId="1" applyFont="1"/>
    <xf numFmtId="166" fontId="7" fillId="0" borderId="0" xfId="1" applyNumberFormat="1" applyFont="1" applyAlignment="1">
      <alignment horizontal="left" vertical="center"/>
    </xf>
    <xf numFmtId="164" fontId="7" fillId="0" borderId="0" xfId="1" applyFont="1" applyAlignment="1">
      <alignment vertical="center"/>
    </xf>
    <xf numFmtId="164" fontId="8" fillId="0" borderId="0" xfId="1" applyFont="1" applyAlignment="1">
      <alignment vertical="center"/>
    </xf>
    <xf numFmtId="164" fontId="7" fillId="0" borderId="0" xfId="1" applyFont="1" applyAlignment="1" applyProtection="1">
      <alignment horizontal="left" vertical="center"/>
      <protection locked="0"/>
    </xf>
    <xf numFmtId="166" fontId="7" fillId="0" borderId="0" xfId="1" applyNumberFormat="1" applyFont="1" applyAlignment="1">
      <alignment vertical="center"/>
    </xf>
    <xf numFmtId="165" fontId="9" fillId="0" borderId="0" xfId="1" applyNumberFormat="1" applyFont="1"/>
    <xf numFmtId="164" fontId="9" fillId="0" borderId="0" xfId="1" applyFont="1"/>
    <xf numFmtId="164" fontId="7" fillId="0" borderId="0" xfId="1" applyFont="1"/>
    <xf numFmtId="165" fontId="7" fillId="0" borderId="0" xfId="1" applyNumberFormat="1" applyFont="1"/>
    <xf numFmtId="165" fontId="11" fillId="0" borderId="0" xfId="1" applyNumberFormat="1" applyFont="1"/>
    <xf numFmtId="164" fontId="11" fillId="0" borderId="0" xfId="1" applyFont="1"/>
    <xf numFmtId="169" fontId="5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right"/>
    </xf>
    <xf numFmtId="164" fontId="9" fillId="3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2" xfId="1" applyFont="1" applyBorder="1" applyAlignment="1" applyProtection="1">
      <alignment horizontal="center" vertical="center"/>
      <protection locked="0"/>
    </xf>
    <xf numFmtId="164" fontId="9" fillId="0" borderId="2" xfId="1" applyFont="1" applyBorder="1" applyAlignment="1" applyProtection="1">
      <alignment vertical="center"/>
      <protection locked="0"/>
    </xf>
    <xf numFmtId="171" fontId="12" fillId="4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Font="1" applyBorder="1" applyAlignment="1">
      <alignment horizontal="center"/>
    </xf>
    <xf numFmtId="164" fontId="9" fillId="3" borderId="1" xfId="1" applyFont="1" applyFill="1" applyBorder="1" applyAlignment="1">
      <alignment horizontal="center" vertical="center"/>
    </xf>
    <xf numFmtId="164" fontId="10" fillId="2" borderId="0" xfId="1" applyFont="1" applyFill="1" applyAlignment="1">
      <alignment horizontal="center" vertical="center"/>
    </xf>
    <xf numFmtId="164" fontId="9" fillId="3" borderId="1" xfId="1" applyFont="1" applyFill="1" applyBorder="1" applyAlignment="1">
      <alignment horizontal="center" vertical="center" wrapText="1"/>
    </xf>
    <xf numFmtId="164" fontId="2" fillId="0" borderId="0" xfId="1" applyFont="1" applyAlignment="1" applyProtection="1">
      <alignment horizontal="center" vertical="center"/>
      <protection locked="0"/>
    </xf>
    <xf numFmtId="164" fontId="6" fillId="2" borderId="0" xfId="1" applyFont="1" applyFill="1" applyAlignment="1">
      <alignment horizontal="center" vertical="center"/>
    </xf>
    <xf numFmtId="167" fontId="7" fillId="0" borderId="0" xfId="1" applyNumberFormat="1" applyFont="1" applyAlignment="1" applyProtection="1">
      <alignment horizontal="left" vertical="center"/>
      <protection locked="0"/>
    </xf>
    <xf numFmtId="168" fontId="7" fillId="0" borderId="0" xfId="1" applyNumberFormat="1" applyFont="1" applyAlignment="1" applyProtection="1">
      <alignment horizontal="left" vertical="center"/>
      <protection locked="0"/>
    </xf>
    <xf numFmtId="0" fontId="0" fillId="0" borderId="0" xfId="0"/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56"/>
  <sheetViews>
    <sheetView tabSelected="1" topLeftCell="A4" workbookViewId="0">
      <selection activeCell="A10" sqref="A10:A11"/>
    </sheetView>
  </sheetViews>
  <sheetFormatPr defaultRowHeight="14.25"/>
  <cols>
    <col min="1" max="1" width="4.5" style="14" customWidth="1"/>
    <col min="2" max="2" width="5" style="14" customWidth="1"/>
    <col min="3" max="3" width="11.75" style="14" customWidth="1"/>
    <col min="4" max="4" width="9" style="14" customWidth="1"/>
    <col min="5" max="5" width="5.25" style="14" customWidth="1"/>
    <col min="6" max="6" width="4.625" style="14" customWidth="1"/>
    <col min="7" max="7" width="6.5" style="14" customWidth="1"/>
    <col min="8" max="8" width="17.875" style="14" customWidth="1"/>
    <col min="9" max="10" width="6.25" style="14" customWidth="1"/>
    <col min="11" max="16" width="5" style="14" customWidth="1"/>
    <col min="17" max="17" width="11.125" style="13" customWidth="1"/>
    <col min="18" max="1024" width="8.5" style="14" customWidth="1"/>
  </cols>
  <sheetData>
    <row r="1" spans="1:17" s="2" customFormat="1" ht="26.25">
      <c r="A1" s="31" t="s">
        <v>132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</row>
    <row r="2" spans="1:17" s="4" customFormat="1" ht="3" customHeight="1">
      <c r="A2" s="3"/>
      <c r="B2" s="3"/>
      <c r="C2" s="3"/>
      <c r="D2" s="3"/>
      <c r="E2" s="3"/>
      <c r="F2" s="3"/>
      <c r="G2" s="3"/>
      <c r="H2" s="3"/>
      <c r="I2" s="3"/>
      <c r="J2" s="3"/>
      <c r="Q2" s="5"/>
    </row>
    <row r="3" spans="1:17" s="7" customFormat="1" ht="21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</row>
    <row r="4" spans="1:17" s="4" customFormat="1" ht="3" customHeight="1">
      <c r="A4" s="3"/>
      <c r="B4" s="3"/>
      <c r="C4" s="3"/>
      <c r="D4" s="3"/>
      <c r="E4" s="3"/>
      <c r="F4" s="3"/>
      <c r="G4" s="3"/>
      <c r="H4" s="3"/>
      <c r="I4" s="3"/>
      <c r="J4" s="3"/>
      <c r="Q4" s="5"/>
    </row>
    <row r="5" spans="1:17" ht="15.75">
      <c r="A5" s="8" t="s">
        <v>1</v>
      </c>
      <c r="B5" s="9"/>
      <c r="C5" s="33">
        <v>45071</v>
      </c>
      <c r="D5" s="33"/>
      <c r="E5" s="9" t="s">
        <v>2</v>
      </c>
      <c r="F5" s="10"/>
      <c r="G5" s="11">
        <v>30</v>
      </c>
      <c r="H5" s="10"/>
      <c r="I5" s="12" t="s">
        <v>3</v>
      </c>
      <c r="J5" s="12"/>
      <c r="K5" s="34" t="s">
        <v>131</v>
      </c>
      <c r="L5" s="34"/>
      <c r="M5" s="34"/>
      <c r="N5" s="34"/>
      <c r="O5" s="34"/>
      <c r="P5" s="34"/>
    </row>
    <row r="6" spans="1:17" s="15" customFormat="1" ht="15.75">
      <c r="A6" s="35"/>
      <c r="B6" s="35"/>
      <c r="C6" s="35"/>
      <c r="D6" s="35"/>
      <c r="E6" s="35"/>
      <c r="F6" s="35"/>
      <c r="G6" s="35"/>
      <c r="H6" s="35"/>
      <c r="I6" s="35"/>
      <c r="J6" s="35"/>
      <c r="Q6" s="16"/>
    </row>
    <row r="7" spans="1:17" s="4" customFormat="1" ht="3" customHeight="1">
      <c r="A7" s="3"/>
      <c r="B7" s="3"/>
      <c r="C7" s="3"/>
      <c r="D7" s="3"/>
      <c r="E7" s="3"/>
      <c r="F7" s="3"/>
      <c r="G7" s="3"/>
      <c r="H7" s="3"/>
      <c r="I7" s="3"/>
      <c r="J7" s="3"/>
      <c r="Q7" s="5"/>
    </row>
    <row r="8" spans="1:17" s="18" customFormat="1" ht="18.75">
      <c r="A8" s="29" t="s">
        <v>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s="4" customFormat="1" ht="3" customHeight="1">
      <c r="A9" s="3"/>
      <c r="B9" s="3"/>
      <c r="C9" s="3"/>
      <c r="D9" s="3"/>
      <c r="E9" s="3"/>
      <c r="F9" s="3"/>
      <c r="G9" s="3"/>
      <c r="H9" s="3"/>
      <c r="I9" s="3"/>
      <c r="J9" s="3"/>
      <c r="Q9" s="5"/>
    </row>
    <row r="10" spans="1:17">
      <c r="A10" s="28" t="s">
        <v>5</v>
      </c>
      <c r="B10" s="30" t="s">
        <v>6</v>
      </c>
      <c r="C10" s="28" t="s">
        <v>7</v>
      </c>
      <c r="D10" s="28" t="s">
        <v>8</v>
      </c>
      <c r="E10" s="28" t="s">
        <v>9</v>
      </c>
      <c r="F10" s="28" t="s">
        <v>10</v>
      </c>
      <c r="G10" s="28" t="s">
        <v>11</v>
      </c>
      <c r="H10" s="28" t="s">
        <v>12</v>
      </c>
      <c r="I10" s="28" t="s">
        <v>13</v>
      </c>
      <c r="J10" s="28" t="s">
        <v>14</v>
      </c>
      <c r="K10" s="19">
        <v>29</v>
      </c>
      <c r="L10" s="19">
        <v>39</v>
      </c>
      <c r="M10" s="19">
        <v>49</v>
      </c>
      <c r="N10" s="19">
        <v>59</v>
      </c>
      <c r="O10" s="19">
        <v>69</v>
      </c>
      <c r="P10" s="20">
        <v>70</v>
      </c>
      <c r="Q10" s="21"/>
    </row>
    <row r="11" spans="1:17">
      <c r="A11" s="28"/>
      <c r="B11" s="30"/>
      <c r="C11" s="28"/>
      <c r="D11" s="28"/>
      <c r="E11" s="28"/>
      <c r="F11" s="28"/>
      <c r="G11" s="28"/>
      <c r="H11" s="28"/>
      <c r="I11" s="28"/>
      <c r="J11" s="28"/>
      <c r="K11" s="22" t="s">
        <v>15</v>
      </c>
      <c r="L11" s="22" t="s">
        <v>16</v>
      </c>
      <c r="M11" s="22" t="s">
        <v>17</v>
      </c>
      <c r="N11" s="22" t="s">
        <v>18</v>
      </c>
      <c r="O11" s="22" t="s">
        <v>19</v>
      </c>
      <c r="P11" s="22" t="s">
        <v>20</v>
      </c>
    </row>
    <row r="12" spans="1:17">
      <c r="A12" s="23" t="s">
        <v>21</v>
      </c>
      <c r="B12" s="24">
        <v>8</v>
      </c>
      <c r="C12" s="25" t="s">
        <v>22</v>
      </c>
      <c r="D12" s="25" t="s">
        <v>23</v>
      </c>
      <c r="E12" s="24">
        <v>1984</v>
      </c>
      <c r="F12" s="24"/>
      <c r="G12" s="23" t="str">
        <f t="shared" ref="G12:G41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39</v>
      </c>
      <c r="H12" s="25" t="s">
        <v>24</v>
      </c>
      <c r="I12" s="26">
        <v>16</v>
      </c>
      <c r="J12" s="26">
        <v>6</v>
      </c>
      <c r="K12" s="27" t="str">
        <f>IF(AND(E12&gt;1900,YEAR($C$5)-$E12&lt;=$K$10),COUNT($K$11:K11)+1,"")</f>
        <v/>
      </c>
      <c r="L12" s="27">
        <f>IF(AND(E12&gt;1900,YEAR($C$5)-$E12&gt;$K$10,YEAR($C$5)-$E12&lt;=$L$10),COUNT($L$11:L11)+1,"")</f>
        <v>1</v>
      </c>
      <c r="M12" s="27" t="str">
        <f>IF(AND(E12&gt;1900,YEAR($C$5)-$E12&gt;$L$10,YEAR($C$5)-$E12&lt;=$M$10),COUNT($M$11:M11)+1,"")</f>
        <v/>
      </c>
      <c r="N12" s="27" t="str">
        <f>IF(AND(E12&gt;1900,YEAR($C$5)-$E12&gt;$M$10,YEAR($C$5)-$E12&lt;=$N$10),COUNT($N$11:N11)+1,"")</f>
        <v/>
      </c>
      <c r="O12" s="27" t="str">
        <f>IF(AND(E12&gt;1900,YEAR($C$5)-$E12&gt;$N$10,YEAR($C$5)-$E12&lt;=$O$10),COUNT($O$11:O11)+1,"")</f>
        <v/>
      </c>
      <c r="P12" s="27" t="str">
        <f>IF(AND(E12&gt;1900,YEAR($C$5)-$E12&gt;=$P$10),COUNT($P$11:P11)+1,"")</f>
        <v/>
      </c>
    </row>
    <row r="13" spans="1:17">
      <c r="A13" s="23" t="s">
        <v>25</v>
      </c>
      <c r="B13" s="24">
        <v>178</v>
      </c>
      <c r="C13" s="25" t="s">
        <v>26</v>
      </c>
      <c r="D13" s="25" t="s">
        <v>27</v>
      </c>
      <c r="E13" s="24">
        <v>1978</v>
      </c>
      <c r="F13" s="24"/>
      <c r="G13" s="23" t="str">
        <f t="shared" si="0"/>
        <v>do 49</v>
      </c>
      <c r="H13" s="25" t="s">
        <v>28</v>
      </c>
      <c r="I13" s="26">
        <v>16</v>
      </c>
      <c r="J13" s="26">
        <v>35</v>
      </c>
      <c r="K13" s="27" t="str">
        <f>IF(AND(E13&gt;1900,YEAR($C$5)-$E13&lt;=$K$10),COUNT($K$11:K12)+1,"")</f>
        <v/>
      </c>
      <c r="L13" s="27" t="str">
        <f>IF(AND(E13&gt;1900,YEAR($C$5)-$E13&gt;$K$10,YEAR($C$5)-$E13&lt;=$L$10),COUNT($L$11:L12)+1,"")</f>
        <v/>
      </c>
      <c r="M13" s="27">
        <f>IF(AND(E13&gt;1900,YEAR($C$5)-$E13&gt;$L$10,YEAR($C$5)-$E13&lt;=$M$10),COUNT($M$11:M12)+1,"")</f>
        <v>1</v>
      </c>
      <c r="N13" s="27" t="str">
        <f>IF(AND(E13&gt;1900,YEAR($C$5)-$E13&gt;$M$10,YEAR($C$5)-$E13&lt;=$N$10),COUNT($N$11:N12)+1,"")</f>
        <v/>
      </c>
      <c r="O13" s="27" t="str">
        <f>IF(AND(E13&gt;1900,YEAR($C$5)-$E13&gt;$N$10,YEAR($C$5)-$E13&lt;=$O$10),COUNT($O$11:O12)+1,"")</f>
        <v/>
      </c>
      <c r="P13" s="27" t="str">
        <f>IF(AND(E13&gt;1900,YEAR($C$5)-$E13&gt;=$P$10),COUNT($P$11:P12)+1,"")</f>
        <v/>
      </c>
    </row>
    <row r="14" spans="1:17">
      <c r="A14" s="23" t="s">
        <v>29</v>
      </c>
      <c r="B14" s="24">
        <v>173</v>
      </c>
      <c r="C14" s="25" t="s">
        <v>30</v>
      </c>
      <c r="D14" s="25" t="s">
        <v>31</v>
      </c>
      <c r="E14" s="24">
        <v>1993</v>
      </c>
      <c r="F14" s="24"/>
      <c r="G14" s="23" t="str">
        <f t="shared" si="0"/>
        <v>do 39</v>
      </c>
      <c r="H14" s="25" t="s">
        <v>28</v>
      </c>
      <c r="I14" s="26">
        <v>17</v>
      </c>
      <c r="J14" s="26">
        <v>16</v>
      </c>
      <c r="K14" s="27" t="str">
        <f>IF(AND(E14&gt;1900,YEAR($C$5)-$E14&lt;=$K$10),COUNT($K$11:K13)+1,"")</f>
        <v/>
      </c>
      <c r="L14" s="27">
        <f>IF(AND(E14&gt;1900,YEAR($C$5)-$E14&gt;$K$10,YEAR($C$5)-$E14&lt;=$L$10),COUNT($L$11:L13)+1,"")</f>
        <v>2</v>
      </c>
      <c r="M14" s="27" t="str">
        <f>IF(AND(E14&gt;1900,YEAR($C$5)-$E14&gt;$L$10,YEAR($C$5)-$E14&lt;=$M$10),COUNT($M$11:M13)+1,"")</f>
        <v/>
      </c>
      <c r="N14" s="27" t="str">
        <f>IF(AND(E14&gt;1900,YEAR($C$5)-$E14&gt;$M$10,YEAR($C$5)-$E14&lt;=$N$10),COUNT($N$11:N13)+1,"")</f>
        <v/>
      </c>
      <c r="O14" s="27" t="str">
        <f>IF(AND(E14&gt;1900,YEAR($C$5)-$E14&gt;$N$10,YEAR($C$5)-$E14&lt;=$O$10),COUNT($O$11:O13)+1,"")</f>
        <v/>
      </c>
      <c r="P14" s="27" t="str">
        <f>IF(AND(E14&gt;1900,YEAR($C$5)-$E14&gt;=$P$10),COUNT($P$11:P13)+1,"")</f>
        <v/>
      </c>
    </row>
    <row r="15" spans="1:17">
      <c r="A15" s="23" t="s">
        <v>32</v>
      </c>
      <c r="B15" s="24">
        <v>3</v>
      </c>
      <c r="C15" s="25" t="s">
        <v>33</v>
      </c>
      <c r="D15" s="25" t="s">
        <v>34</v>
      </c>
      <c r="E15" s="24">
        <v>1973</v>
      </c>
      <c r="F15" s="24"/>
      <c r="G15" s="23" t="str">
        <f t="shared" si="0"/>
        <v>do 59</v>
      </c>
      <c r="H15" s="25" t="s">
        <v>35</v>
      </c>
      <c r="I15" s="26">
        <v>17</v>
      </c>
      <c r="J15" s="26">
        <v>47</v>
      </c>
      <c r="K15" s="27" t="str">
        <f>IF(AND(E15&gt;1900,YEAR($C$5)-$E15&lt;=$K$10),COUNT($K$11:K14)+1,"")</f>
        <v/>
      </c>
      <c r="L15" s="27" t="str">
        <f>IF(AND(E15&gt;1900,YEAR($C$5)-$E15&gt;$K$10,YEAR($C$5)-$E15&lt;=$L$10),COUNT($L$11:L14)+1,"")</f>
        <v/>
      </c>
      <c r="M15" s="27" t="str">
        <f>IF(AND(E15&gt;1900,YEAR($C$5)-$E15&gt;$L$10,YEAR($C$5)-$E15&lt;=$M$10),COUNT($M$11:M14)+1,"")</f>
        <v/>
      </c>
      <c r="N15" s="27">
        <f>IF(AND(E15&gt;1900,YEAR($C$5)-$E15&gt;$M$10,YEAR($C$5)-$E15&lt;=$N$10),COUNT($N$11:N14)+1,"")</f>
        <v>1</v>
      </c>
      <c r="O15" s="27" t="str">
        <f>IF(AND(E15&gt;1900,YEAR($C$5)-$E15&gt;$N$10,YEAR($C$5)-$E15&lt;=$O$10),COUNT($O$11:O14)+1,"")</f>
        <v/>
      </c>
      <c r="P15" s="27" t="str">
        <f>IF(AND(E15&gt;1900,YEAR($C$5)-$E15&gt;=$P$10),COUNT($P$11:P14)+1,"")</f>
        <v/>
      </c>
    </row>
    <row r="16" spans="1:17">
      <c r="A16" s="23" t="s">
        <v>36</v>
      </c>
      <c r="B16" s="24">
        <v>5</v>
      </c>
      <c r="C16" s="25" t="s">
        <v>37</v>
      </c>
      <c r="D16" s="25" t="s">
        <v>38</v>
      </c>
      <c r="E16" s="24">
        <v>1963</v>
      </c>
      <c r="F16" s="24"/>
      <c r="G16" s="23" t="str">
        <f t="shared" si="0"/>
        <v>do 69</v>
      </c>
      <c r="H16" s="25" t="s">
        <v>39</v>
      </c>
      <c r="I16" s="26">
        <v>18</v>
      </c>
      <c r="J16" s="26">
        <v>20</v>
      </c>
      <c r="K16" s="27" t="str">
        <f>IF(AND(E16&gt;1900,YEAR($C$5)-$E16&lt;=$K$10),COUNT($K$11:K15)+1,"")</f>
        <v/>
      </c>
      <c r="L16" s="27" t="str">
        <f>IF(AND(E16&gt;1900,YEAR($C$5)-$E16&gt;$K$10,YEAR($C$5)-$E16&lt;=$L$10),COUNT($L$11:L15)+1,"")</f>
        <v/>
      </c>
      <c r="M16" s="27" t="str">
        <f>IF(AND(E16&gt;1900,YEAR($C$5)-$E16&gt;$L$10,YEAR($C$5)-$E16&lt;=$M$10),COUNT($M$11:M15)+1,"")</f>
        <v/>
      </c>
      <c r="N16" s="27" t="str">
        <f>IF(AND(E16&gt;1900,YEAR($C$5)-$E16&gt;$M$10,YEAR($C$5)-$E16&lt;=$N$10),COUNT($N$11:N15)+1,"")</f>
        <v/>
      </c>
      <c r="O16" s="27">
        <f>IF(AND(E16&gt;1900,YEAR($C$5)-$E16&gt;$N$10,YEAR($C$5)-$E16&lt;=$O$10),COUNT($O$11:O15)+1,"")</f>
        <v>1</v>
      </c>
      <c r="P16" s="27" t="str">
        <f>IF(AND(E16&gt;1900,YEAR($C$5)-$E16&gt;=$P$10),COUNT($P$11:P15)+1,"")</f>
        <v/>
      </c>
    </row>
    <row r="17" spans="1:16">
      <c r="A17" s="23" t="s">
        <v>40</v>
      </c>
      <c r="B17" s="24">
        <v>6</v>
      </c>
      <c r="C17" s="25" t="s">
        <v>41</v>
      </c>
      <c r="D17" s="25" t="s">
        <v>42</v>
      </c>
      <c r="E17" s="24">
        <v>1973</v>
      </c>
      <c r="F17" s="24"/>
      <c r="G17" s="23" t="str">
        <f t="shared" si="0"/>
        <v>do 59</v>
      </c>
      <c r="H17" s="25" t="s">
        <v>43</v>
      </c>
      <c r="I17" s="26">
        <v>18</v>
      </c>
      <c r="J17" s="26">
        <v>34</v>
      </c>
      <c r="K17" s="27" t="str">
        <f>IF(AND(E17&gt;1900,YEAR($C$5)-$E17&lt;=$K$10),COUNT($K$11:K16)+1,"")</f>
        <v/>
      </c>
      <c r="L17" s="27" t="str">
        <f>IF(AND(E17&gt;1900,YEAR($C$5)-$E17&gt;$K$10,YEAR($C$5)-$E17&lt;=$L$10),COUNT($L$11:L16)+1,"")</f>
        <v/>
      </c>
      <c r="M17" s="27" t="str">
        <f>IF(AND(E17&gt;1900,YEAR($C$5)-$E17&gt;$L$10,YEAR($C$5)-$E17&lt;=$M$10),COUNT($M$11:M16)+1,"")</f>
        <v/>
      </c>
      <c r="N17" s="27">
        <f>IF(AND(E17&gt;1900,YEAR($C$5)-$E17&gt;$M$10,YEAR($C$5)-$E17&lt;=$N$10),COUNT($N$11:N16)+1,"")</f>
        <v>2</v>
      </c>
      <c r="O17" s="27" t="str">
        <f>IF(AND(E17&gt;1900,YEAR($C$5)-$E17&gt;$N$10,YEAR($C$5)-$E17&lt;=$O$10),COUNT($O$11:O16)+1,"")</f>
        <v/>
      </c>
      <c r="P17" s="27" t="str">
        <f>IF(AND(E17&gt;1900,YEAR($C$5)-$E17&gt;=$P$10),COUNT($P$11:P16)+1,"")</f>
        <v/>
      </c>
    </row>
    <row r="18" spans="1:16">
      <c r="A18" s="23" t="s">
        <v>44</v>
      </c>
      <c r="B18" s="24">
        <v>179</v>
      </c>
      <c r="C18" s="25" t="s">
        <v>45</v>
      </c>
      <c r="D18" s="25" t="s">
        <v>46</v>
      </c>
      <c r="E18" s="24">
        <v>1965</v>
      </c>
      <c r="F18" s="24"/>
      <c r="G18" s="23" t="str">
        <f t="shared" si="0"/>
        <v>do 59</v>
      </c>
      <c r="H18" s="25" t="s">
        <v>28</v>
      </c>
      <c r="I18" s="26">
        <v>18</v>
      </c>
      <c r="J18" s="26">
        <v>41</v>
      </c>
      <c r="K18" s="27" t="str">
        <f>IF(AND(E18&gt;1900,YEAR($C$5)-$E18&lt;=$K$10),COUNT($K$11:K17)+1,"")</f>
        <v/>
      </c>
      <c r="L18" s="27" t="str">
        <f>IF(AND(E18&gt;1900,YEAR($C$5)-$E18&gt;$K$10,YEAR($C$5)-$E18&lt;=$L$10),COUNT($L$11:L17)+1,"")</f>
        <v/>
      </c>
      <c r="M18" s="27" t="str">
        <f>IF(AND(E18&gt;1900,YEAR($C$5)-$E18&gt;$L$10,YEAR($C$5)-$E18&lt;=$M$10),COUNT($M$11:M17)+1,"")</f>
        <v/>
      </c>
      <c r="N18" s="27">
        <f>IF(AND(E18&gt;1900,YEAR($C$5)-$E18&gt;$M$10,YEAR($C$5)-$E18&lt;=$N$10),COUNT($N$11:N17)+1,"")</f>
        <v>3</v>
      </c>
      <c r="O18" s="27" t="str">
        <f>IF(AND(E18&gt;1900,YEAR($C$5)-$E18&gt;$N$10,YEAR($C$5)-$E18&lt;=$O$10),COUNT($O$11:O17)+1,"")</f>
        <v/>
      </c>
      <c r="P18" s="27" t="str">
        <f>IF(AND(E18&gt;1900,YEAR($C$5)-$E18&gt;=$P$10),COUNT($P$11:P17)+1,"")</f>
        <v/>
      </c>
    </row>
    <row r="19" spans="1:16">
      <c r="A19" s="23" t="s">
        <v>47</v>
      </c>
      <c r="B19" s="24">
        <v>124</v>
      </c>
      <c r="C19" s="25" t="s">
        <v>48</v>
      </c>
      <c r="D19" s="25" t="s">
        <v>49</v>
      </c>
      <c r="E19" s="24">
        <v>1960</v>
      </c>
      <c r="F19" s="24"/>
      <c r="G19" s="23" t="str">
        <f t="shared" si="0"/>
        <v>do 69</v>
      </c>
      <c r="H19" s="25" t="s">
        <v>28</v>
      </c>
      <c r="I19" s="26">
        <v>18</v>
      </c>
      <c r="J19" s="26">
        <v>57</v>
      </c>
      <c r="K19" s="27" t="str">
        <f>IF(AND(E19&gt;1900,YEAR($C$5)-$E19&lt;=$K$10),COUNT($K$11:K18)+1,"")</f>
        <v/>
      </c>
      <c r="L19" s="27" t="str">
        <f>IF(AND(E19&gt;1900,YEAR($C$5)-$E19&gt;$K$10,YEAR($C$5)-$E19&lt;=$L$10),COUNT($L$11:L18)+1,"")</f>
        <v/>
      </c>
      <c r="M19" s="27" t="str">
        <f>IF(AND(E19&gt;1900,YEAR($C$5)-$E19&gt;$L$10,YEAR($C$5)-$E19&lt;=$M$10),COUNT($M$11:M18)+1,"")</f>
        <v/>
      </c>
      <c r="N19" s="27" t="str">
        <f>IF(AND(E19&gt;1900,YEAR($C$5)-$E19&gt;$M$10,YEAR($C$5)-$E19&lt;=$N$10),COUNT($N$11:N18)+1,"")</f>
        <v/>
      </c>
      <c r="O19" s="27">
        <f>IF(AND(E19&gt;1900,YEAR($C$5)-$E19&gt;$N$10,YEAR($C$5)-$E19&lt;=$O$10),COUNT($O$11:O18)+1,"")</f>
        <v>2</v>
      </c>
      <c r="P19" s="27" t="str">
        <f>IF(AND(E19&gt;1900,YEAR($C$5)-$E19&gt;=$P$10),COUNT($P$11:P18)+1,"")</f>
        <v/>
      </c>
    </row>
    <row r="20" spans="1:16">
      <c r="A20" s="23" t="s">
        <v>50</v>
      </c>
      <c r="B20" s="24">
        <v>180</v>
      </c>
      <c r="C20" s="25" t="s">
        <v>51</v>
      </c>
      <c r="D20" s="25" t="s">
        <v>52</v>
      </c>
      <c r="E20" s="24">
        <v>1972</v>
      </c>
      <c r="F20" s="24"/>
      <c r="G20" s="23" t="str">
        <f t="shared" si="0"/>
        <v>do 59</v>
      </c>
      <c r="H20" s="25" t="s">
        <v>28</v>
      </c>
      <c r="I20" s="26">
        <v>19</v>
      </c>
      <c r="J20" s="26">
        <v>13</v>
      </c>
      <c r="K20" s="27" t="str">
        <f>IF(AND(E20&gt;1900,YEAR($C$5)-$E20&lt;=$K$10),COUNT($K$11:K19)+1,"")</f>
        <v/>
      </c>
      <c r="L20" s="27" t="str">
        <f>IF(AND(E20&gt;1900,YEAR($C$5)-$E20&gt;$K$10,YEAR($C$5)-$E20&lt;=$L$10),COUNT($L$11:L19)+1,"")</f>
        <v/>
      </c>
      <c r="M20" s="27" t="str">
        <f>IF(AND(E20&gt;1900,YEAR($C$5)-$E20&gt;$L$10,YEAR($C$5)-$E20&lt;=$M$10),COUNT($M$11:M19)+1,"")</f>
        <v/>
      </c>
      <c r="N20" s="27">
        <f>IF(AND(E20&gt;1900,YEAR($C$5)-$E20&gt;$M$10,YEAR($C$5)-$E20&lt;=$N$10),COUNT($N$11:N19)+1,"")</f>
        <v>4</v>
      </c>
      <c r="O20" s="27" t="str">
        <f>IF(AND(E20&gt;1900,YEAR($C$5)-$E20&gt;$N$10,YEAR($C$5)-$E20&lt;=$O$10),COUNT($O$11:O19)+1,"")</f>
        <v/>
      </c>
      <c r="P20" s="27" t="str">
        <f>IF(AND(E20&gt;1900,YEAR($C$5)-$E20&gt;=$P$10),COUNT($P$11:P19)+1,"")</f>
        <v/>
      </c>
    </row>
    <row r="21" spans="1:16">
      <c r="A21" s="23" t="s">
        <v>53</v>
      </c>
      <c r="B21" s="24">
        <v>1</v>
      </c>
      <c r="C21" s="25" t="s">
        <v>54</v>
      </c>
      <c r="D21" s="25" t="s">
        <v>55</v>
      </c>
      <c r="E21" s="24">
        <v>1991</v>
      </c>
      <c r="F21" s="24"/>
      <c r="G21" s="23" t="str">
        <f t="shared" si="0"/>
        <v>do 39</v>
      </c>
      <c r="H21" s="25" t="s">
        <v>56</v>
      </c>
      <c r="I21" s="26">
        <v>19</v>
      </c>
      <c r="J21" s="26">
        <v>45</v>
      </c>
      <c r="K21" s="27" t="str">
        <f>IF(AND(E21&gt;1900,YEAR($C$5)-$E21&lt;=$K$10),COUNT($K$11:K20)+1,"")</f>
        <v/>
      </c>
      <c r="L21" s="27">
        <f>IF(AND(E21&gt;1900,YEAR($C$5)-$E21&gt;$K$10,YEAR($C$5)-$E21&lt;=$L$10),COUNT($L$11:L20)+1,"")</f>
        <v>3</v>
      </c>
      <c r="M21" s="27" t="str">
        <f>IF(AND(E21&gt;1900,YEAR($C$5)-$E21&gt;$L$10,YEAR($C$5)-$E21&lt;=$M$10),COUNT($M$11:M20)+1,"")</f>
        <v/>
      </c>
      <c r="N21" s="27" t="str">
        <f>IF(AND(E21&gt;1900,YEAR($C$5)-$E21&gt;$M$10,YEAR($C$5)-$E21&lt;=$N$10),COUNT($N$11:N20)+1,"")</f>
        <v/>
      </c>
      <c r="O21" s="27" t="str">
        <f>IF(AND(E21&gt;1900,YEAR($C$5)-$E21&gt;$N$10,YEAR($C$5)-$E21&lt;=$O$10),COUNT($O$11:O20)+1,"")</f>
        <v/>
      </c>
      <c r="P21" s="27" t="str">
        <f>IF(AND(E21&gt;1900,YEAR($C$5)-$E21&gt;=$P$10),COUNT($P$11:P20)+1,"")</f>
        <v/>
      </c>
    </row>
    <row r="22" spans="1:16">
      <c r="A22" s="23" t="s">
        <v>57</v>
      </c>
      <c r="B22" s="24">
        <v>126</v>
      </c>
      <c r="C22" s="25" t="s">
        <v>58</v>
      </c>
      <c r="D22" s="25" t="s">
        <v>59</v>
      </c>
      <c r="E22" s="24">
        <v>1972</v>
      </c>
      <c r="F22" s="24" t="s">
        <v>60</v>
      </c>
      <c r="G22" s="23" t="str">
        <f t="shared" si="0"/>
        <v>do 59</v>
      </c>
      <c r="H22" s="25" t="s">
        <v>28</v>
      </c>
      <c r="I22" s="26">
        <v>19</v>
      </c>
      <c r="J22" s="26">
        <v>56</v>
      </c>
      <c r="K22" s="27" t="str">
        <f>IF(AND(E22&gt;1900,YEAR($C$5)-$E22&lt;=$K$10),COUNT($K$11:K21)+1,"")</f>
        <v/>
      </c>
      <c r="L22" s="27" t="str">
        <f>IF(AND(E22&gt;1900,YEAR($C$5)-$E22&gt;$K$10,YEAR($C$5)-$E22&lt;=$L$10),COUNT($L$11:L21)+1,"")</f>
        <v/>
      </c>
      <c r="M22" s="27" t="str">
        <f>IF(AND(E22&gt;1900,YEAR($C$5)-$E22&gt;$L$10,YEAR($C$5)-$E22&lt;=$M$10),COUNT($M$11:M21)+1,"")</f>
        <v/>
      </c>
      <c r="N22" s="27">
        <f>IF(AND(E22&gt;1900,YEAR($C$5)-$E22&gt;$M$10,YEAR($C$5)-$E22&lt;=$N$10),COUNT($N$11:N21)+1,"")</f>
        <v>5</v>
      </c>
      <c r="O22" s="27" t="str">
        <f>IF(AND(E22&gt;1900,YEAR($C$5)-$E22&gt;$N$10,YEAR($C$5)-$E22&lt;=$O$10),COUNT($O$11:O21)+1,"")</f>
        <v/>
      </c>
      <c r="P22" s="27" t="str">
        <f>IF(AND(E22&gt;1900,YEAR($C$5)-$E22&gt;=$P$10),COUNT($P$11:P21)+1,"")</f>
        <v/>
      </c>
    </row>
    <row r="23" spans="1:16">
      <c r="A23" s="23" t="s">
        <v>61</v>
      </c>
      <c r="B23" s="24">
        <v>171</v>
      </c>
      <c r="C23" s="25" t="s">
        <v>62</v>
      </c>
      <c r="D23" s="25" t="s">
        <v>63</v>
      </c>
      <c r="E23" s="24">
        <v>1962</v>
      </c>
      <c r="F23" s="24"/>
      <c r="G23" s="23" t="str">
        <f t="shared" si="0"/>
        <v>do 69</v>
      </c>
      <c r="H23" s="25" t="s">
        <v>28</v>
      </c>
      <c r="I23" s="26">
        <v>20</v>
      </c>
      <c r="J23" s="26">
        <v>19</v>
      </c>
      <c r="K23" s="27" t="str">
        <f>IF(AND(E23&gt;1900,YEAR($C$5)-$E23&lt;=$K$10),COUNT($K$11:K22)+1,"")</f>
        <v/>
      </c>
      <c r="L23" s="27" t="str">
        <f>IF(AND(E23&gt;1900,YEAR($C$5)-$E23&gt;$K$10,YEAR($C$5)-$E23&lt;=$L$10),COUNT($L$11:L22)+1,"")</f>
        <v/>
      </c>
      <c r="M23" s="27" t="str">
        <f>IF(AND(E23&gt;1900,YEAR($C$5)-$E23&gt;$L$10,YEAR($C$5)-$E23&lt;=$M$10),COUNT($M$11:M22)+1,"")</f>
        <v/>
      </c>
      <c r="N23" s="27" t="str">
        <f>IF(AND(E23&gt;1900,YEAR($C$5)-$E23&gt;$M$10,YEAR($C$5)-$E23&lt;=$N$10),COUNT($N$11:N22)+1,"")</f>
        <v/>
      </c>
      <c r="O23" s="27">
        <f>IF(AND(E23&gt;1900,YEAR($C$5)-$E23&gt;$N$10,YEAR($C$5)-$E23&lt;=$O$10),COUNT($O$11:O22)+1,"")</f>
        <v>3</v>
      </c>
      <c r="P23" s="27" t="str">
        <f>IF(AND(E23&gt;1900,YEAR($C$5)-$E23&gt;=$P$10),COUNT($P$11:P22)+1,"")</f>
        <v/>
      </c>
    </row>
    <row r="24" spans="1:16">
      <c r="A24" s="23" t="s">
        <v>64</v>
      </c>
      <c r="B24" s="24">
        <v>167</v>
      </c>
      <c r="C24" s="25" t="s">
        <v>65</v>
      </c>
      <c r="D24" s="25" t="s">
        <v>66</v>
      </c>
      <c r="E24" s="24">
        <v>1983</v>
      </c>
      <c r="F24" s="24"/>
      <c r="G24" s="23" t="str">
        <f t="shared" si="0"/>
        <v>do 49</v>
      </c>
      <c r="H24" s="25" t="s">
        <v>28</v>
      </c>
      <c r="I24" s="26">
        <v>20</v>
      </c>
      <c r="J24" s="26">
        <v>48</v>
      </c>
      <c r="K24" s="27" t="str">
        <f>IF(AND(E24&gt;1900,YEAR($C$5)-$E24&lt;=$K$10),COUNT($K$11:K23)+1,"")</f>
        <v/>
      </c>
      <c r="L24" s="27" t="str">
        <f>IF(AND(E24&gt;1900,YEAR($C$5)-$E24&gt;$K$10,YEAR($C$5)-$E24&lt;=$L$10),COUNT($L$11:L23)+1,"")</f>
        <v/>
      </c>
      <c r="M24" s="27">
        <f>IF(AND(E24&gt;1900,YEAR($C$5)-$E24&gt;$L$10,YEAR($C$5)-$E24&lt;=$M$10),COUNT($M$11:M23)+1,"")</f>
        <v>2</v>
      </c>
      <c r="N24" s="27" t="str">
        <f>IF(AND(E24&gt;1900,YEAR($C$5)-$E24&gt;$M$10,YEAR($C$5)-$E24&lt;=$N$10),COUNT($N$11:N23)+1,"")</f>
        <v/>
      </c>
      <c r="O24" s="27" t="str">
        <f>IF(AND(E24&gt;1900,YEAR($C$5)-$E24&gt;$N$10,YEAR($C$5)-$E24&lt;=$O$10),COUNT($O$11:O23)+1,"")</f>
        <v/>
      </c>
      <c r="P24" s="27" t="str">
        <f>IF(AND(E24&gt;1900,YEAR($C$5)-$E24&gt;=$P$10),COUNT($P$11:P23)+1,"")</f>
        <v/>
      </c>
    </row>
    <row r="25" spans="1:16">
      <c r="A25" s="23" t="s">
        <v>67</v>
      </c>
      <c r="B25" s="24">
        <v>131</v>
      </c>
      <c r="C25" s="25" t="s">
        <v>68</v>
      </c>
      <c r="D25" s="25" t="s">
        <v>69</v>
      </c>
      <c r="E25" s="24">
        <v>1953</v>
      </c>
      <c r="F25" s="24"/>
      <c r="G25" s="23" t="str">
        <f t="shared" si="0"/>
        <v>70 +</v>
      </c>
      <c r="H25" s="25" t="s">
        <v>28</v>
      </c>
      <c r="I25" s="26">
        <v>21</v>
      </c>
      <c r="J25" s="26">
        <v>13</v>
      </c>
      <c r="K25" s="27" t="str">
        <f>IF(AND(E25&gt;1900,YEAR($C$5)-$E25&lt;=$K$10),COUNT($K$11:K24)+1,"")</f>
        <v/>
      </c>
      <c r="L25" s="27" t="str">
        <f>IF(AND(E25&gt;1900,YEAR($C$5)-$E25&gt;$K$10,YEAR($C$5)-$E25&lt;=$L$10),COUNT($L$11:L24)+1,"")</f>
        <v/>
      </c>
      <c r="M25" s="27" t="str">
        <f>IF(AND(E25&gt;1900,YEAR($C$5)-$E25&gt;$L$10,YEAR($C$5)-$E25&lt;=$M$10),COUNT($M$11:M24)+1,"")</f>
        <v/>
      </c>
      <c r="N25" s="27" t="str">
        <f>IF(AND(E25&gt;1900,YEAR($C$5)-$E25&gt;$M$10,YEAR($C$5)-$E25&lt;=$N$10),COUNT($N$11:N24)+1,"")</f>
        <v/>
      </c>
      <c r="O25" s="27" t="str">
        <f>IF(AND(E25&gt;1900,YEAR($C$5)-$E25&gt;$N$10,YEAR($C$5)-$E25&lt;=$O$10),COUNT($O$11:O24)+1,"")</f>
        <v/>
      </c>
      <c r="P25" s="27">
        <f>IF(AND(E25&gt;1900,YEAR($C$5)-$E25&gt;=$P$10),COUNT($P$11:P24)+1,"")</f>
        <v>1</v>
      </c>
    </row>
    <row r="26" spans="1:16">
      <c r="A26" s="23" t="s">
        <v>70</v>
      </c>
      <c r="B26" s="24">
        <v>10</v>
      </c>
      <c r="C26" s="25" t="s">
        <v>71</v>
      </c>
      <c r="D26" s="25" t="s">
        <v>33</v>
      </c>
      <c r="E26" s="24">
        <v>1965</v>
      </c>
      <c r="F26" s="24"/>
      <c r="G26" s="23" t="str">
        <f t="shared" si="0"/>
        <v>do 59</v>
      </c>
      <c r="H26" s="25" t="s">
        <v>72</v>
      </c>
      <c r="I26" s="26">
        <v>21</v>
      </c>
      <c r="J26" s="26">
        <v>27</v>
      </c>
      <c r="K26" s="27" t="str">
        <f>IF(AND(E26&gt;1900,YEAR($C$5)-$E26&lt;=$K$10),COUNT($K$11:K25)+1,"")</f>
        <v/>
      </c>
      <c r="L26" s="27" t="str">
        <f>IF(AND(E26&gt;1900,YEAR($C$5)-$E26&gt;$K$10,YEAR($C$5)-$E26&lt;=$L$10),COUNT($L$11:L25)+1,"")</f>
        <v/>
      </c>
      <c r="M26" s="27" t="str">
        <f>IF(AND(E26&gt;1900,YEAR($C$5)-$E26&gt;$L$10,YEAR($C$5)-$E26&lt;=$M$10),COUNT($M$11:M25)+1,"")</f>
        <v/>
      </c>
      <c r="N26" s="27">
        <f>IF(AND(E26&gt;1900,YEAR($C$5)-$E26&gt;$M$10,YEAR($C$5)-$E26&lt;=$N$10),COUNT($N$11:N25)+1,"")</f>
        <v>6</v>
      </c>
      <c r="O26" s="27" t="str">
        <f>IF(AND(E26&gt;1900,YEAR($C$5)-$E26&gt;$N$10,YEAR($C$5)-$E26&lt;=$O$10),COUNT($O$11:O25)+1,"")</f>
        <v/>
      </c>
      <c r="P26" s="27" t="str">
        <f>IF(AND(E26&gt;1900,YEAR($C$5)-$E26&gt;=$P$10),COUNT($P$11:P25)+1,"")</f>
        <v/>
      </c>
    </row>
    <row r="27" spans="1:16">
      <c r="A27" s="23" t="s">
        <v>73</v>
      </c>
      <c r="B27" s="24">
        <v>150</v>
      </c>
      <c r="C27" s="25" t="s">
        <v>74</v>
      </c>
      <c r="D27" s="25" t="s">
        <v>59</v>
      </c>
      <c r="E27" s="24">
        <v>1956</v>
      </c>
      <c r="F27" s="24"/>
      <c r="G27" s="23" t="str">
        <f t="shared" si="0"/>
        <v>do 69</v>
      </c>
      <c r="H27" s="25" t="s">
        <v>28</v>
      </c>
      <c r="I27" s="26">
        <v>21</v>
      </c>
      <c r="J27" s="26">
        <v>28</v>
      </c>
      <c r="K27" s="27" t="str">
        <f>IF(AND(E27&gt;1900,YEAR($C$5)-$E27&lt;=$K$10),COUNT($K$11:K26)+1,"")</f>
        <v/>
      </c>
      <c r="L27" s="27" t="str">
        <f>IF(AND(E27&gt;1900,YEAR($C$5)-$E27&gt;$K$10,YEAR($C$5)-$E27&lt;=$L$10),COUNT($L$11:L26)+1,"")</f>
        <v/>
      </c>
      <c r="M27" s="27" t="str">
        <f>IF(AND(E27&gt;1900,YEAR($C$5)-$E27&gt;$L$10,YEAR($C$5)-$E27&lt;=$M$10),COUNT($M$11:M26)+1,"")</f>
        <v/>
      </c>
      <c r="N27" s="27" t="str">
        <f>IF(AND(E27&gt;1900,YEAR($C$5)-$E27&gt;$M$10,YEAR($C$5)-$E27&lt;=$N$10),COUNT($N$11:N26)+1,"")</f>
        <v/>
      </c>
      <c r="O27" s="27">
        <f>IF(AND(E27&gt;1900,YEAR($C$5)-$E27&gt;$N$10,YEAR($C$5)-$E27&lt;=$O$10),COUNT($O$11:O26)+1,"")</f>
        <v>4</v>
      </c>
      <c r="P27" s="27" t="str">
        <f>IF(AND(E27&gt;1900,YEAR($C$5)-$E27&gt;=$P$10),COUNT($P$11:P26)+1,"")</f>
        <v/>
      </c>
    </row>
    <row r="28" spans="1:16">
      <c r="A28" s="23" t="s">
        <v>75</v>
      </c>
      <c r="B28" s="24">
        <v>112</v>
      </c>
      <c r="C28" s="25" t="s">
        <v>76</v>
      </c>
      <c r="D28" s="25" t="s">
        <v>77</v>
      </c>
      <c r="E28" s="24">
        <v>1955</v>
      </c>
      <c r="F28" s="24"/>
      <c r="G28" s="23" t="str">
        <f t="shared" si="0"/>
        <v>do 69</v>
      </c>
      <c r="H28" s="25" t="s">
        <v>28</v>
      </c>
      <c r="I28" s="26">
        <v>21</v>
      </c>
      <c r="J28" s="26">
        <v>41</v>
      </c>
      <c r="K28" s="27" t="str">
        <f>IF(AND(E28&gt;1900,YEAR($C$5)-$E28&lt;=$K$10),COUNT($K$11:K27)+1,"")</f>
        <v/>
      </c>
      <c r="L28" s="27" t="str">
        <f>IF(AND(E28&gt;1900,YEAR($C$5)-$E28&gt;$K$10,YEAR($C$5)-$E28&lt;=$L$10),COUNT($L$11:L27)+1,"")</f>
        <v/>
      </c>
      <c r="M28" s="27" t="str">
        <f>IF(AND(E28&gt;1900,YEAR($C$5)-$E28&gt;$L$10,YEAR($C$5)-$E28&lt;=$M$10),COUNT($M$11:M27)+1,"")</f>
        <v/>
      </c>
      <c r="N28" s="27" t="str">
        <f>IF(AND(E28&gt;1900,YEAR($C$5)-$E28&gt;$M$10,YEAR($C$5)-$E28&lt;=$N$10),COUNT($N$11:N27)+1,"")</f>
        <v/>
      </c>
      <c r="O28" s="27">
        <f>IF(AND(E28&gt;1900,YEAR($C$5)-$E28&gt;$N$10,YEAR($C$5)-$E28&lt;=$O$10),COUNT($O$11:O27)+1,"")</f>
        <v>5</v>
      </c>
      <c r="P28" s="27" t="str">
        <f>IF(AND(E28&gt;1900,YEAR($C$5)-$E28&gt;=$P$10),COUNT($P$11:P27)+1,"")</f>
        <v/>
      </c>
    </row>
    <row r="29" spans="1:16">
      <c r="A29" s="23" t="s">
        <v>78</v>
      </c>
      <c r="B29" s="24">
        <v>176</v>
      </c>
      <c r="C29" s="25" t="s">
        <v>79</v>
      </c>
      <c r="D29" s="25" t="s">
        <v>80</v>
      </c>
      <c r="E29" s="24">
        <v>1964</v>
      </c>
      <c r="F29" s="24"/>
      <c r="G29" s="23" t="str">
        <f t="shared" si="0"/>
        <v>do 59</v>
      </c>
      <c r="H29" s="25" t="s">
        <v>28</v>
      </c>
      <c r="I29" s="26">
        <v>21</v>
      </c>
      <c r="J29" s="26">
        <v>46</v>
      </c>
      <c r="K29" s="27" t="str">
        <f>IF(AND(E29&gt;1900,YEAR($C$5)-$E29&lt;=$K$10),COUNT($K$11:K28)+1,"")</f>
        <v/>
      </c>
      <c r="L29" s="27" t="str">
        <f>IF(AND(E29&gt;1900,YEAR($C$5)-$E29&gt;$K$10,YEAR($C$5)-$E29&lt;=$L$10),COUNT($L$11:L28)+1,"")</f>
        <v/>
      </c>
      <c r="M29" s="27" t="str">
        <f>IF(AND(E29&gt;1900,YEAR($C$5)-$E29&gt;$L$10,YEAR($C$5)-$E29&lt;=$M$10),COUNT($M$11:M28)+1,"")</f>
        <v/>
      </c>
      <c r="N29" s="27">
        <f>IF(AND(E29&gt;1900,YEAR($C$5)-$E29&gt;$M$10,YEAR($C$5)-$E29&lt;=$N$10),COUNT($N$11:N28)+1,"")</f>
        <v>7</v>
      </c>
      <c r="O29" s="27" t="str">
        <f>IF(AND(E29&gt;1900,YEAR($C$5)-$E29&gt;$N$10,YEAR($C$5)-$E29&lt;=$O$10),COUNT($O$11:O28)+1,"")</f>
        <v/>
      </c>
      <c r="P29" s="27" t="str">
        <f>IF(AND(E29&gt;1900,YEAR($C$5)-$E29&gt;=$P$10),COUNT($P$11:P28)+1,"")</f>
        <v/>
      </c>
    </row>
    <row r="30" spans="1:16">
      <c r="A30" s="23" t="s">
        <v>81</v>
      </c>
      <c r="B30" s="24">
        <v>132</v>
      </c>
      <c r="C30" s="25" t="s">
        <v>82</v>
      </c>
      <c r="D30" s="25" t="s">
        <v>83</v>
      </c>
      <c r="E30" s="24">
        <v>1947</v>
      </c>
      <c r="F30" s="24"/>
      <c r="G30" s="23" t="str">
        <f t="shared" si="0"/>
        <v>70 +</v>
      </c>
      <c r="H30" s="25" t="s">
        <v>28</v>
      </c>
      <c r="I30" s="26">
        <v>24</v>
      </c>
      <c r="J30" s="26">
        <v>21</v>
      </c>
      <c r="K30" s="27" t="str">
        <f>IF(AND(E30&gt;1900,YEAR($C$5)-$E30&lt;=$K$10),COUNT($K$11:K29)+1,"")</f>
        <v/>
      </c>
      <c r="L30" s="27" t="str">
        <f>IF(AND(E30&gt;1900,YEAR($C$5)-$E30&gt;$K$10,YEAR($C$5)-$E30&lt;=$L$10),COUNT($L$11:L29)+1,"")</f>
        <v/>
      </c>
      <c r="M30" s="27" t="str">
        <f>IF(AND(E30&gt;1900,YEAR($C$5)-$E30&gt;$L$10,YEAR($C$5)-$E30&lt;=$M$10),COUNT($M$11:M29)+1,"")</f>
        <v/>
      </c>
      <c r="N30" s="27" t="str">
        <f>IF(AND(E30&gt;1900,YEAR($C$5)-$E30&gt;$M$10,YEAR($C$5)-$E30&lt;=$N$10),COUNT($N$11:N29)+1,"")</f>
        <v/>
      </c>
      <c r="O30" s="27" t="str">
        <f>IF(AND(E30&gt;1900,YEAR($C$5)-$E30&gt;$N$10,YEAR($C$5)-$E30&lt;=$O$10),COUNT($O$11:O29)+1,"")</f>
        <v/>
      </c>
      <c r="P30" s="27">
        <f>IF(AND(E30&gt;1900,YEAR($C$5)-$E30&gt;=$P$10),COUNT($P$11:P29)+1,"")</f>
        <v>2</v>
      </c>
    </row>
    <row r="31" spans="1:16">
      <c r="A31" s="23" t="s">
        <v>84</v>
      </c>
      <c r="B31" s="24">
        <v>153</v>
      </c>
      <c r="C31" s="25" t="s">
        <v>85</v>
      </c>
      <c r="D31" s="25" t="s">
        <v>23</v>
      </c>
      <c r="E31" s="24">
        <v>1952</v>
      </c>
      <c r="F31" s="24"/>
      <c r="G31" s="23" t="str">
        <f t="shared" si="0"/>
        <v>70 +</v>
      </c>
      <c r="H31" s="25" t="s">
        <v>28</v>
      </c>
      <c r="I31" s="26">
        <v>24</v>
      </c>
      <c r="J31" s="26">
        <v>44</v>
      </c>
      <c r="K31" s="27" t="str">
        <f>IF(AND(E31&gt;1900,YEAR($C$5)-$E31&lt;=$K$10),COUNT($K$11:K30)+1,"")</f>
        <v/>
      </c>
      <c r="L31" s="27" t="str">
        <f>IF(AND(E31&gt;1900,YEAR($C$5)-$E31&gt;$K$10,YEAR($C$5)-$E31&lt;=$L$10),COUNT($L$11:L30)+1,"")</f>
        <v/>
      </c>
      <c r="M31" s="27" t="str">
        <f>IF(AND(E31&gt;1900,YEAR($C$5)-$E31&gt;$L$10,YEAR($C$5)-$E31&lt;=$M$10),COUNT($M$11:M30)+1,"")</f>
        <v/>
      </c>
      <c r="N31" s="27" t="str">
        <f>IF(AND(E31&gt;1900,YEAR($C$5)-$E31&gt;$M$10,YEAR($C$5)-$E31&lt;=$N$10),COUNT($N$11:N30)+1,"")</f>
        <v/>
      </c>
      <c r="O31" s="27" t="str">
        <f>IF(AND(E31&gt;1900,YEAR($C$5)-$E31&gt;$N$10,YEAR($C$5)-$E31&lt;=$O$10),COUNT($O$11:O30)+1,"")</f>
        <v/>
      </c>
      <c r="P31" s="27">
        <f>IF(AND(E31&gt;1900,YEAR($C$5)-$E31&gt;=$P$10),COUNT($P$11:P30)+1,"")</f>
        <v>3</v>
      </c>
    </row>
    <row r="32" spans="1:16">
      <c r="A32" s="23" t="s">
        <v>86</v>
      </c>
      <c r="B32" s="24">
        <v>140</v>
      </c>
      <c r="C32" s="25" t="s">
        <v>87</v>
      </c>
      <c r="D32" s="25" t="s">
        <v>23</v>
      </c>
      <c r="E32" s="24">
        <v>1957</v>
      </c>
      <c r="F32" s="24"/>
      <c r="G32" s="23" t="str">
        <f t="shared" si="0"/>
        <v>do 69</v>
      </c>
      <c r="H32" s="25" t="s">
        <v>28</v>
      </c>
      <c r="I32" s="26">
        <v>24</v>
      </c>
      <c r="J32" s="26">
        <v>59</v>
      </c>
      <c r="K32" s="27" t="str">
        <f>IF(AND(E32&gt;1900,YEAR($C$5)-$E32&lt;=$K$10),COUNT($K$11:K31)+1,"")</f>
        <v/>
      </c>
      <c r="L32" s="27" t="str">
        <f>IF(AND(E32&gt;1900,YEAR($C$5)-$E32&gt;$K$10,YEAR($C$5)-$E32&lt;=$L$10),COUNT($L$11:L31)+1,"")</f>
        <v/>
      </c>
      <c r="M32" s="27" t="str">
        <f>IF(AND(E32&gt;1900,YEAR($C$5)-$E32&gt;$L$10,YEAR($C$5)-$E32&lt;=$M$10),COUNT($M$11:M31)+1,"")</f>
        <v/>
      </c>
      <c r="N32" s="27" t="str">
        <f>IF(AND(E32&gt;1900,YEAR($C$5)-$E32&gt;$M$10,YEAR($C$5)-$E32&lt;=$N$10),COUNT($N$11:N31)+1,"")</f>
        <v/>
      </c>
      <c r="O32" s="27">
        <f>IF(AND(E32&gt;1900,YEAR($C$5)-$E32&gt;$N$10,YEAR($C$5)-$E32&lt;=$O$10),COUNT($O$11:O31)+1,"")</f>
        <v>6</v>
      </c>
      <c r="P32" s="27" t="str">
        <f>IF(AND(E32&gt;1900,YEAR($C$5)-$E32&gt;=$P$10),COUNT($P$11:P31)+1,"")</f>
        <v/>
      </c>
    </row>
    <row r="33" spans="1:17">
      <c r="A33" s="23" t="s">
        <v>88</v>
      </c>
      <c r="B33" s="24">
        <v>7</v>
      </c>
      <c r="C33" s="25" t="s">
        <v>65</v>
      </c>
      <c r="D33" s="25" t="s">
        <v>89</v>
      </c>
      <c r="E33" s="24">
        <v>2012</v>
      </c>
      <c r="F33" s="24"/>
      <c r="G33" s="23" t="str">
        <f t="shared" si="0"/>
        <v>do 29</v>
      </c>
      <c r="H33" s="25" t="s">
        <v>90</v>
      </c>
      <c r="I33" s="26">
        <v>25</v>
      </c>
      <c r="J33" s="26">
        <v>1</v>
      </c>
      <c r="K33" s="27">
        <f>IF(AND(E33&gt;1900,YEAR($C$5)-$E33&lt;=$K$10),COUNT($K$11:K32)+1,"")</f>
        <v>1</v>
      </c>
      <c r="L33" s="27" t="str">
        <f>IF(AND(E33&gt;1900,YEAR($C$5)-$E33&gt;$K$10,YEAR($C$5)-$E33&lt;=$L$10),COUNT($L$11:L32)+1,"")</f>
        <v/>
      </c>
      <c r="M33" s="27" t="str">
        <f>IF(AND(E33&gt;1900,YEAR($C$5)-$E33&gt;$L$10,YEAR($C$5)-$E33&lt;=$M$10),COUNT($M$11:M32)+1,"")</f>
        <v/>
      </c>
      <c r="N33" s="27" t="str">
        <f>IF(AND(E33&gt;1900,YEAR($C$5)-$E33&gt;$M$10,YEAR($C$5)-$E33&lt;=$N$10),COUNT($N$11:N32)+1,"")</f>
        <v/>
      </c>
      <c r="O33" s="27" t="str">
        <f>IF(AND(E33&gt;1900,YEAR($C$5)-$E33&gt;$N$10,YEAR($C$5)-$E33&lt;=$O$10),COUNT($O$11:O32)+1,"")</f>
        <v/>
      </c>
      <c r="P33" s="27" t="str">
        <f>IF(AND(E33&gt;1900,YEAR($C$5)-$E33&gt;=$P$10),COUNT($P$11:P32)+1,"")</f>
        <v/>
      </c>
    </row>
    <row r="34" spans="1:17">
      <c r="A34" s="23" t="s">
        <v>91</v>
      </c>
      <c r="B34" s="24">
        <v>143</v>
      </c>
      <c r="C34" s="25" t="s">
        <v>92</v>
      </c>
      <c r="D34" s="25" t="s">
        <v>93</v>
      </c>
      <c r="E34" s="24">
        <v>1951</v>
      </c>
      <c r="F34" s="24"/>
      <c r="G34" s="23" t="str">
        <f t="shared" si="0"/>
        <v>70 +</v>
      </c>
      <c r="H34" s="25" t="s">
        <v>28</v>
      </c>
      <c r="I34" s="26">
        <v>26</v>
      </c>
      <c r="J34" s="26">
        <v>48</v>
      </c>
      <c r="K34" s="27" t="str">
        <f>IF(AND(E34&gt;1900,YEAR($C$5)-$E34&lt;=$K$10),COUNT($K$11:K33)+1,"")</f>
        <v/>
      </c>
      <c r="L34" s="27" t="str">
        <f>IF(AND(E34&gt;1900,YEAR($C$5)-$E34&gt;$K$10,YEAR($C$5)-$E34&lt;=$L$10),COUNT($L$11:L33)+1,"")</f>
        <v/>
      </c>
      <c r="M34" s="27" t="str">
        <f>IF(AND(E34&gt;1900,YEAR($C$5)-$E34&gt;$L$10,YEAR($C$5)-$E34&lt;=$M$10),COUNT($M$11:M33)+1,"")</f>
        <v/>
      </c>
      <c r="N34" s="27" t="str">
        <f>IF(AND(E34&gt;1900,YEAR($C$5)-$E34&gt;$M$10,YEAR($C$5)-$E34&lt;=$N$10),COUNT($N$11:N33)+1,"")</f>
        <v/>
      </c>
      <c r="O34" s="27" t="str">
        <f>IF(AND(E34&gt;1900,YEAR($C$5)-$E34&gt;$N$10,YEAR($C$5)-$E34&lt;=$O$10),COUNT($O$11:O33)+1,"")</f>
        <v/>
      </c>
      <c r="P34" s="27">
        <f>IF(AND(E34&gt;1900,YEAR($C$5)-$E34&gt;=$P$10),COUNT($P$11:P33)+1,"")</f>
        <v>4</v>
      </c>
    </row>
    <row r="35" spans="1:17">
      <c r="A35" s="23" t="s">
        <v>94</v>
      </c>
      <c r="B35" s="24">
        <v>136</v>
      </c>
      <c r="C35" s="25" t="s">
        <v>95</v>
      </c>
      <c r="D35" s="25" t="s">
        <v>96</v>
      </c>
      <c r="E35" s="24">
        <v>1950</v>
      </c>
      <c r="F35" s="24"/>
      <c r="G35" s="23" t="str">
        <f t="shared" si="0"/>
        <v>70 +</v>
      </c>
      <c r="H35" s="25" t="s">
        <v>28</v>
      </c>
      <c r="I35" s="26">
        <v>27</v>
      </c>
      <c r="J35" s="26">
        <v>54</v>
      </c>
      <c r="K35" s="27" t="str">
        <f>IF(AND(E35&gt;1900,YEAR($C$5)-$E35&lt;=$K$10),COUNT($K$11:K34)+1,"")</f>
        <v/>
      </c>
      <c r="L35" s="27" t="str">
        <f>IF(AND(E35&gt;1900,YEAR($C$5)-$E35&gt;$K$10,YEAR($C$5)-$E35&lt;=$L$10),COUNT($L$11:L34)+1,"")</f>
        <v/>
      </c>
      <c r="M35" s="27" t="str">
        <f>IF(AND(E35&gt;1900,YEAR($C$5)-$E35&gt;$L$10,YEAR($C$5)-$E35&lt;=$M$10),COUNT($M$11:M34)+1,"")</f>
        <v/>
      </c>
      <c r="N35" s="27" t="str">
        <f>IF(AND(E35&gt;1900,YEAR($C$5)-$E35&gt;$M$10,YEAR($C$5)-$E35&lt;=$N$10),COUNT($N$11:N34)+1,"")</f>
        <v/>
      </c>
      <c r="O35" s="27" t="str">
        <f>IF(AND(E35&gt;1900,YEAR($C$5)-$E35&gt;$N$10,YEAR($C$5)-$E35&lt;=$O$10),COUNT($O$11:O34)+1,"")</f>
        <v/>
      </c>
      <c r="P35" s="27">
        <f>IF(AND(E35&gt;1900,YEAR($C$5)-$E35&gt;=$P$10),COUNT($P$11:P34)+1,"")</f>
        <v>5</v>
      </c>
    </row>
    <row r="36" spans="1:17">
      <c r="A36" s="23" t="s">
        <v>97</v>
      </c>
      <c r="B36" s="24">
        <v>102</v>
      </c>
      <c r="C36" s="25" t="s">
        <v>98</v>
      </c>
      <c r="D36" s="25" t="s">
        <v>33</v>
      </c>
      <c r="E36" s="24">
        <v>1954</v>
      </c>
      <c r="F36" s="24"/>
      <c r="G36" s="23" t="str">
        <f t="shared" si="0"/>
        <v>do 69</v>
      </c>
      <c r="H36" s="25" t="s">
        <v>28</v>
      </c>
      <c r="I36" s="26">
        <v>28</v>
      </c>
      <c r="J36" s="26">
        <v>9</v>
      </c>
      <c r="K36" s="27" t="str">
        <f>IF(AND(E36&gt;1900,YEAR($C$5)-$E36&lt;=$K$10),COUNT($K$11:K35)+1,"")</f>
        <v/>
      </c>
      <c r="L36" s="27" t="str">
        <f>IF(AND(E36&gt;1900,YEAR($C$5)-$E36&gt;$K$10,YEAR($C$5)-$E36&lt;=$L$10),COUNT($L$11:L35)+1,"")</f>
        <v/>
      </c>
      <c r="M36" s="27" t="str">
        <f>IF(AND(E36&gt;1900,YEAR($C$5)-$E36&gt;$L$10,YEAR($C$5)-$E36&lt;=$M$10),COUNT($M$11:M35)+1,"")</f>
        <v/>
      </c>
      <c r="N36" s="27" t="str">
        <f>IF(AND(E36&gt;1900,YEAR($C$5)-$E36&gt;$M$10,YEAR($C$5)-$E36&lt;=$N$10),COUNT($N$11:N35)+1,"")</f>
        <v/>
      </c>
      <c r="O36" s="27">
        <f>IF(AND(E36&gt;1900,YEAR($C$5)-$E36&gt;$N$10,YEAR($C$5)-$E36&lt;=$O$10),COUNT($O$11:O35)+1,"")</f>
        <v>7</v>
      </c>
      <c r="P36" s="27" t="str">
        <f>IF(AND(E36&gt;1900,YEAR($C$5)-$E36&gt;=$P$10),COUNT($P$11:P35)+1,"")</f>
        <v/>
      </c>
    </row>
    <row r="37" spans="1:17">
      <c r="A37" s="23" t="s">
        <v>99</v>
      </c>
      <c r="B37" s="24">
        <v>110</v>
      </c>
      <c r="C37" s="25" t="s">
        <v>100</v>
      </c>
      <c r="D37" s="25" t="s">
        <v>101</v>
      </c>
      <c r="E37" s="24">
        <v>1957</v>
      </c>
      <c r="F37" s="24"/>
      <c r="G37" s="23" t="str">
        <f t="shared" si="0"/>
        <v>do 69</v>
      </c>
      <c r="H37" s="25" t="s">
        <v>28</v>
      </c>
      <c r="I37" s="26">
        <v>28</v>
      </c>
      <c r="J37" s="26">
        <v>39</v>
      </c>
      <c r="K37" s="27" t="str">
        <f>IF(AND(E37&gt;1900,YEAR($C$5)-$E37&lt;=$K$10),COUNT($K$11:K36)+1,"")</f>
        <v/>
      </c>
      <c r="L37" s="27" t="str">
        <f>IF(AND(E37&gt;1900,YEAR($C$5)-$E37&gt;$K$10,YEAR($C$5)-$E37&lt;=$L$10),COUNT($L$11:L36)+1,"")</f>
        <v/>
      </c>
      <c r="M37" s="27" t="str">
        <f>IF(AND(E37&gt;1900,YEAR($C$5)-$E37&gt;$L$10,YEAR($C$5)-$E37&lt;=$M$10),COUNT($M$11:M36)+1,"")</f>
        <v/>
      </c>
      <c r="N37" s="27" t="str">
        <f>IF(AND(E37&gt;1900,YEAR($C$5)-$E37&gt;$M$10,YEAR($C$5)-$E37&lt;=$N$10),COUNT($N$11:N36)+1,"")</f>
        <v/>
      </c>
      <c r="O37" s="27">
        <f>IF(AND(E37&gt;1900,YEAR($C$5)-$E37&gt;$N$10,YEAR($C$5)-$E37&lt;=$O$10),COUNT($O$11:O36)+1,"")</f>
        <v>8</v>
      </c>
      <c r="P37" s="27" t="str">
        <f>IF(AND(E37&gt;1900,YEAR($C$5)-$E37&gt;=$P$10),COUNT($P$11:P36)+1,"")</f>
        <v/>
      </c>
    </row>
    <row r="38" spans="1:17">
      <c r="A38" s="23" t="s">
        <v>102</v>
      </c>
      <c r="B38" s="24">
        <v>145</v>
      </c>
      <c r="C38" s="25" t="s">
        <v>103</v>
      </c>
      <c r="D38" s="25" t="s">
        <v>33</v>
      </c>
      <c r="E38" s="24">
        <v>1964</v>
      </c>
      <c r="F38" s="24"/>
      <c r="G38" s="23" t="str">
        <f t="shared" si="0"/>
        <v>do 59</v>
      </c>
      <c r="H38" s="25" t="s">
        <v>28</v>
      </c>
      <c r="I38" s="26">
        <v>29</v>
      </c>
      <c r="J38" s="26">
        <v>13</v>
      </c>
      <c r="K38" s="27" t="str">
        <f>IF(AND(E38&gt;1900,YEAR($C$5)-$E38&lt;=$K$10),COUNT($K$11:K37)+1,"")</f>
        <v/>
      </c>
      <c r="L38" s="27" t="str">
        <f>IF(AND(E38&gt;1900,YEAR($C$5)-$E38&gt;$K$10,YEAR($C$5)-$E38&lt;=$L$10),COUNT($L$11:L37)+1,"")</f>
        <v/>
      </c>
      <c r="M38" s="27" t="str">
        <f>IF(AND(E38&gt;1900,YEAR($C$5)-$E38&gt;$L$10,YEAR($C$5)-$E38&lt;=$M$10),COUNT($M$11:M37)+1,"")</f>
        <v/>
      </c>
      <c r="N38" s="27">
        <f>IF(AND(E38&gt;1900,YEAR($C$5)-$E38&gt;$M$10,YEAR($C$5)-$E38&lt;=$N$10),COUNT($N$11:N37)+1,"")</f>
        <v>8</v>
      </c>
      <c r="O38" s="27" t="str">
        <f>IF(AND(E38&gt;1900,YEAR($C$5)-$E38&gt;$N$10,YEAR($C$5)-$E38&lt;=$O$10),COUNT($O$11:O37)+1,"")</f>
        <v/>
      </c>
      <c r="P38" s="27" t="str">
        <f>IF(AND(E38&gt;1900,YEAR($C$5)-$E38&gt;=$P$10),COUNT($P$11:P37)+1,"")</f>
        <v/>
      </c>
    </row>
    <row r="39" spans="1:17">
      <c r="A39" s="23" t="s">
        <v>104</v>
      </c>
      <c r="B39" s="24">
        <v>2</v>
      </c>
      <c r="C39" s="25" t="s">
        <v>105</v>
      </c>
      <c r="D39" s="25" t="s">
        <v>59</v>
      </c>
      <c r="E39" s="24">
        <v>1953</v>
      </c>
      <c r="F39" s="24"/>
      <c r="G39" s="23" t="str">
        <f t="shared" si="0"/>
        <v>70 +</v>
      </c>
      <c r="H39" s="25" t="s">
        <v>106</v>
      </c>
      <c r="I39" s="26">
        <v>29</v>
      </c>
      <c r="J39" s="26">
        <v>41</v>
      </c>
      <c r="K39" s="27" t="str">
        <f>IF(AND(E39&gt;1900,YEAR($C$5)-$E39&lt;=$K$10),COUNT($K$11:K38)+1,"")</f>
        <v/>
      </c>
      <c r="L39" s="27" t="str">
        <f>IF(AND(E39&gt;1900,YEAR($C$5)-$E39&gt;$K$10,YEAR($C$5)-$E39&lt;=$L$10),COUNT($L$11:L38)+1,"")</f>
        <v/>
      </c>
      <c r="M39" s="27" t="str">
        <f>IF(AND(E39&gt;1900,YEAR($C$5)-$E39&gt;$L$10,YEAR($C$5)-$E39&lt;=$M$10),COUNT($M$11:M38)+1,"")</f>
        <v/>
      </c>
      <c r="N39" s="27" t="str">
        <f>IF(AND(E39&gt;1900,YEAR($C$5)-$E39&gt;$M$10,YEAR($C$5)-$E39&lt;=$N$10),COUNT($N$11:N38)+1,"")</f>
        <v/>
      </c>
      <c r="O39" s="27" t="str">
        <f>IF(AND(E39&gt;1900,YEAR($C$5)-$E39&gt;$N$10,YEAR($C$5)-$E39&lt;=$O$10),COUNT($O$11:O38)+1,"")</f>
        <v/>
      </c>
      <c r="P39" s="27">
        <f>IF(AND(E39&gt;1900,YEAR($C$5)-$E39&gt;=$P$10),COUNT($P$11:P38)+1,"")</f>
        <v>6</v>
      </c>
    </row>
    <row r="40" spans="1:17">
      <c r="A40" s="23" t="s">
        <v>107</v>
      </c>
      <c r="B40" s="24">
        <v>106</v>
      </c>
      <c r="C40" s="25" t="s">
        <v>108</v>
      </c>
      <c r="D40" s="25" t="s">
        <v>33</v>
      </c>
      <c r="E40" s="24">
        <v>1946</v>
      </c>
      <c r="F40" s="24"/>
      <c r="G40" s="23" t="str">
        <f t="shared" si="0"/>
        <v>70 +</v>
      </c>
      <c r="H40" s="25" t="s">
        <v>28</v>
      </c>
      <c r="I40" s="26">
        <v>30</v>
      </c>
      <c r="J40" s="26">
        <v>10</v>
      </c>
      <c r="K40" s="27" t="str">
        <f>IF(AND(E40&gt;1900,YEAR($C$5)-$E40&lt;=$K$10),COUNT($K$11:K39)+1,"")</f>
        <v/>
      </c>
      <c r="L40" s="27" t="str">
        <f>IF(AND(E40&gt;1900,YEAR($C$5)-$E40&gt;$K$10,YEAR($C$5)-$E40&lt;=$L$10),COUNT($L$11:L39)+1,"")</f>
        <v/>
      </c>
      <c r="M40" s="27" t="str">
        <f>IF(AND(E40&gt;1900,YEAR($C$5)-$E40&gt;$L$10,YEAR($C$5)-$E40&lt;=$M$10),COUNT($M$11:M39)+1,"")</f>
        <v/>
      </c>
      <c r="N40" s="27" t="str">
        <f>IF(AND(E40&gt;1900,YEAR($C$5)-$E40&gt;$M$10,YEAR($C$5)-$E40&lt;=$N$10),COUNT($N$11:N39)+1,"")</f>
        <v/>
      </c>
      <c r="O40" s="27" t="str">
        <f>IF(AND(E40&gt;1900,YEAR($C$5)-$E40&gt;$N$10,YEAR($C$5)-$E40&lt;=$O$10),COUNT($O$11:O39)+1,"")</f>
        <v/>
      </c>
      <c r="P40" s="27">
        <f>IF(AND(E40&gt;1900,YEAR($C$5)-$E40&gt;=$P$10),COUNT($P$11:P39)+1,"")</f>
        <v>7</v>
      </c>
    </row>
    <row r="41" spans="1:17">
      <c r="A41" s="23" t="s">
        <v>109</v>
      </c>
      <c r="B41" s="24">
        <v>114</v>
      </c>
      <c r="C41" s="25" t="s">
        <v>110</v>
      </c>
      <c r="D41" s="25" t="s">
        <v>38</v>
      </c>
      <c r="E41" s="24">
        <v>1958</v>
      </c>
      <c r="F41" s="24"/>
      <c r="G41" s="23" t="str">
        <f t="shared" si="0"/>
        <v>do 69</v>
      </c>
      <c r="H41" s="25" t="s">
        <v>28</v>
      </c>
      <c r="I41" s="26">
        <v>30</v>
      </c>
      <c r="J41" s="26">
        <v>54</v>
      </c>
      <c r="K41" s="27" t="str">
        <f>IF(AND(E41&gt;1900,YEAR($C$5)-$E41&lt;=$K$10),COUNT($K$11:K40)+1,"")</f>
        <v/>
      </c>
      <c r="L41" s="27" t="str">
        <f>IF(AND(E41&gt;1900,YEAR($C$5)-$E41&gt;$K$10,YEAR($C$5)-$E41&lt;=$L$10),COUNT($L$11:L40)+1,"")</f>
        <v/>
      </c>
      <c r="M41" s="27" t="str">
        <f>IF(AND(E41&gt;1900,YEAR($C$5)-$E41&gt;$L$10,YEAR($C$5)-$E41&lt;=$M$10),COUNT($M$11:M40)+1,"")</f>
        <v/>
      </c>
      <c r="N41" s="27" t="str">
        <f>IF(AND(E41&gt;1900,YEAR($C$5)-$E41&gt;$M$10,YEAR($C$5)-$E41&lt;=$N$10),COUNT($N$11:N40)+1,"")</f>
        <v/>
      </c>
      <c r="O41" s="27">
        <f>IF(AND(E41&gt;1900,YEAR($C$5)-$E41&gt;$N$10,YEAR($C$5)-$E41&lt;=$O$10),COUNT($O$11:O40)+1,"")</f>
        <v>9</v>
      </c>
      <c r="P41" s="27" t="str">
        <f>IF(AND(E41&gt;1900,YEAR($C$5)-$E41&gt;=$P$10),COUNT($P$11:P40)+1,"")</f>
        <v/>
      </c>
    </row>
    <row r="42" spans="1:17" s="4" customFormat="1" ht="3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Q42" s="5"/>
    </row>
    <row r="43" spans="1:17" s="18" customFormat="1" ht="18.75">
      <c r="A43" s="29" t="s">
        <v>111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17"/>
    </row>
    <row r="44" spans="1:17" s="4" customFormat="1" ht="3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Q44" s="5"/>
    </row>
    <row r="45" spans="1:17">
      <c r="A45" s="28" t="s">
        <v>5</v>
      </c>
      <c r="B45" s="30" t="s">
        <v>6</v>
      </c>
      <c r="C45" s="28" t="s">
        <v>7</v>
      </c>
      <c r="D45" s="28" t="s">
        <v>8</v>
      </c>
      <c r="E45" s="28" t="s">
        <v>9</v>
      </c>
      <c r="F45" s="28" t="s">
        <v>10</v>
      </c>
      <c r="G45" s="28" t="s">
        <v>11</v>
      </c>
      <c r="H45" s="28" t="s">
        <v>12</v>
      </c>
      <c r="I45" s="28" t="s">
        <v>13</v>
      </c>
      <c r="J45" s="28" t="s">
        <v>14</v>
      </c>
      <c r="K45" s="19">
        <f t="shared" ref="K45:P45" si="1">K$10</f>
        <v>29</v>
      </c>
      <c r="L45" s="19">
        <f t="shared" si="1"/>
        <v>39</v>
      </c>
      <c r="M45" s="19">
        <f t="shared" si="1"/>
        <v>49</v>
      </c>
      <c r="N45" s="19">
        <f t="shared" si="1"/>
        <v>59</v>
      </c>
      <c r="O45" s="19">
        <f t="shared" si="1"/>
        <v>69</v>
      </c>
      <c r="P45" s="20">
        <f t="shared" si="1"/>
        <v>70</v>
      </c>
    </row>
    <row r="46" spans="1:17">
      <c r="A46" s="28"/>
      <c r="B46" s="30"/>
      <c r="C46" s="28"/>
      <c r="D46" s="28"/>
      <c r="E46" s="28"/>
      <c r="F46" s="28"/>
      <c r="G46" s="28"/>
      <c r="H46" s="28"/>
      <c r="I46" s="28"/>
      <c r="J46" s="28"/>
      <c r="K46" s="22" t="s">
        <v>15</v>
      </c>
      <c r="L46" s="22" t="s">
        <v>16</v>
      </c>
      <c r="M46" s="22" t="s">
        <v>17</v>
      </c>
      <c r="N46" s="22" t="s">
        <v>18</v>
      </c>
      <c r="O46" s="22" t="s">
        <v>19</v>
      </c>
      <c r="P46" s="22" t="s">
        <v>20</v>
      </c>
    </row>
    <row r="47" spans="1:17">
      <c r="A47" s="23" t="s">
        <v>21</v>
      </c>
      <c r="B47" s="24">
        <v>9</v>
      </c>
      <c r="C47" s="25" t="s">
        <v>112</v>
      </c>
      <c r="D47" s="25" t="s">
        <v>113</v>
      </c>
      <c r="E47" s="24">
        <v>1978</v>
      </c>
      <c r="F47" s="24"/>
      <c r="G47" s="23" t="str">
        <f t="shared" ref="G47:G56" si="2">IF($E47&gt;1900,IF(YEAR($C$5)-$E47&lt;=$K$10,"do "&amp;$K$10,IF(YEAR($C$5)-$E47&lt;=$L$10,"do "&amp;$L$10,IF(YEAR($C$5)-$E47&lt;=$M$10,"do "&amp;$M$10,IF(YEAR($C$5)-$E47&lt;=$N$10,"do "&amp;$N$10,IF(YEAR($C$5)-$E47&lt;=$O$10,"do "&amp;$O$10,$P$10&amp;" +"))))),"")</f>
        <v>do 49</v>
      </c>
      <c r="H47" s="25" t="s">
        <v>114</v>
      </c>
      <c r="I47" s="26">
        <v>19</v>
      </c>
      <c r="J47" s="26">
        <v>10</v>
      </c>
      <c r="K47" s="27" t="str">
        <f>IF(AND(E47&gt;1900,YEAR($C$5)-$E47&lt;=$K$10),COUNT($K$46:K46)+1,"")</f>
        <v/>
      </c>
      <c r="L47" s="27" t="str">
        <f>IF(AND(E47&gt;1900,YEAR($C$5)-$E47&gt;$K$10,YEAR($C$5)-$E47&lt;=$L$10),COUNT($L$46:L46)+1,"")</f>
        <v/>
      </c>
      <c r="M47" s="27">
        <f>IF(AND(E47&gt;1900,YEAR($C$5)-$E47&gt;$L$10,YEAR($C$5)-$E47&lt;=$M$10),COUNT($M$46:M46)+1,"")</f>
        <v>1</v>
      </c>
      <c r="N47" s="27" t="str">
        <f>IF(AND(E47&gt;1900,YEAR($C$5)-$E47&gt;$M$10,YEAR($C$5)-$E47&lt;=$N$10),COUNT($N$46:N46)+1,"")</f>
        <v/>
      </c>
      <c r="O47" s="27" t="str">
        <f>IF(AND(E47&gt;1900,YEAR($C$5)-$E47&gt;$N$10,YEAR($C$5)-$E47&lt;=$O$10),COUNT($O$46:O46)+1,"")</f>
        <v/>
      </c>
      <c r="P47" s="27" t="str">
        <f>IF(AND(E47&gt;1900,YEAR($C$5)-$E47&gt;=$P$10),COUNT($P$46:P46)+1,"")</f>
        <v/>
      </c>
    </row>
    <row r="48" spans="1:17">
      <c r="A48" s="23" t="s">
        <v>25</v>
      </c>
      <c r="B48" s="24">
        <v>221</v>
      </c>
      <c r="C48" s="25" t="s">
        <v>115</v>
      </c>
      <c r="D48" s="25" t="s">
        <v>116</v>
      </c>
      <c r="E48" s="24">
        <v>1960</v>
      </c>
      <c r="F48" s="24"/>
      <c r="G48" s="23" t="str">
        <f t="shared" si="2"/>
        <v>do 69</v>
      </c>
      <c r="H48" s="25" t="s">
        <v>28</v>
      </c>
      <c r="I48" s="26">
        <v>20</v>
      </c>
      <c r="J48" s="26">
        <v>41</v>
      </c>
      <c r="K48" s="27" t="str">
        <f>IF(AND(E48&gt;1900,YEAR($C$5)-$E48&lt;=$K$10),COUNT($K$46:K47)+1,"")</f>
        <v/>
      </c>
      <c r="L48" s="27" t="str">
        <f>IF(AND(E48&gt;1900,YEAR($C$5)-$E48&gt;$K$10,YEAR($C$5)-$E48&lt;=$L$10),COUNT($L$46:L47)+1,"")</f>
        <v/>
      </c>
      <c r="M48" s="27" t="str">
        <f>IF(AND(E48&gt;1900,YEAR($C$5)-$E48&gt;$L$10,YEAR($C$5)-$E48&lt;=$M$10),COUNT($M$46:M47)+1,"")</f>
        <v/>
      </c>
      <c r="N48" s="27" t="str">
        <f>IF(AND(E48&gt;1900,YEAR($C$5)-$E48&gt;$M$10,YEAR($C$5)-$E48&lt;=$N$10),COUNT($N$46:N47)+1,"")</f>
        <v/>
      </c>
      <c r="O48" s="27">
        <f>IF(AND(E48&gt;1900,YEAR($C$5)-$E48&gt;$N$10,YEAR($C$5)-$E48&lt;=$O$10),COUNT($O$46:O47)+1,"")</f>
        <v>1</v>
      </c>
      <c r="P48" s="27" t="str">
        <f>IF(AND(E48&gt;1900,YEAR($C$5)-$E48&gt;=$P$10),COUNT($P$46:P47)+1,"")</f>
        <v/>
      </c>
    </row>
    <row r="49" spans="1:16">
      <c r="A49" s="23" t="s">
        <v>29</v>
      </c>
      <c r="B49" s="24">
        <v>201</v>
      </c>
      <c r="C49" s="25" t="s">
        <v>117</v>
      </c>
      <c r="D49" s="25" t="s">
        <v>113</v>
      </c>
      <c r="E49" s="24">
        <v>1973</v>
      </c>
      <c r="F49" s="24"/>
      <c r="G49" s="23" t="str">
        <f t="shared" si="2"/>
        <v>do 59</v>
      </c>
      <c r="H49" s="25" t="s">
        <v>28</v>
      </c>
      <c r="I49" s="26">
        <v>20</v>
      </c>
      <c r="J49" s="26">
        <v>51</v>
      </c>
      <c r="K49" s="27" t="str">
        <f>IF(AND(E49&gt;1900,YEAR($C$5)-$E49&lt;=$K$10),COUNT($K$46:K48)+1,"")</f>
        <v/>
      </c>
      <c r="L49" s="27" t="str">
        <f>IF(AND(E49&gt;1900,YEAR($C$5)-$E49&gt;$K$10,YEAR($C$5)-$E49&lt;=$L$10),COUNT($L$46:L48)+1,"")</f>
        <v/>
      </c>
      <c r="M49" s="27" t="str">
        <f>IF(AND(E49&gt;1900,YEAR($C$5)-$E49&gt;$L$10,YEAR($C$5)-$E49&lt;=$M$10),COUNT($M$46:M48)+1,"")</f>
        <v/>
      </c>
      <c r="N49" s="27">
        <f>IF(AND(E49&gt;1900,YEAR($C$5)-$E49&gt;$M$10,YEAR($C$5)-$E49&lt;=$N$10),COUNT($N$46:N48)+1,"")</f>
        <v>1</v>
      </c>
      <c r="O49" s="27" t="str">
        <f>IF(AND(E49&gt;1900,YEAR($C$5)-$E49&gt;$N$10,YEAR($C$5)-$E49&lt;=$O$10),COUNT($O$46:O48)+1,"")</f>
        <v/>
      </c>
      <c r="P49" s="27" t="str">
        <f>IF(AND(E49&gt;1900,YEAR($C$5)-$E49&gt;=$P$10),COUNT($P$46:P48)+1,"")</f>
        <v/>
      </c>
    </row>
    <row r="50" spans="1:16">
      <c r="A50" s="23" t="s">
        <v>32</v>
      </c>
      <c r="B50" s="24">
        <v>213</v>
      </c>
      <c r="C50" s="25" t="s">
        <v>118</v>
      </c>
      <c r="D50" s="25" t="s">
        <v>119</v>
      </c>
      <c r="E50" s="24">
        <v>1962</v>
      </c>
      <c r="F50" s="24"/>
      <c r="G50" s="23" t="str">
        <f t="shared" si="2"/>
        <v>do 69</v>
      </c>
      <c r="H50" s="25" t="s">
        <v>28</v>
      </c>
      <c r="I50" s="26">
        <v>21</v>
      </c>
      <c r="J50" s="26">
        <v>58</v>
      </c>
      <c r="K50" s="27" t="str">
        <f>IF(AND(E50&gt;1900,YEAR($C$5)-$E50&lt;=$K$10),COUNT($K$46:K49)+1,"")</f>
        <v/>
      </c>
      <c r="L50" s="27" t="str">
        <f>IF(AND(E50&gt;1900,YEAR($C$5)-$E50&gt;$K$10,YEAR($C$5)-$E50&lt;=$L$10),COUNT($L$46:L49)+1,"")</f>
        <v/>
      </c>
      <c r="M50" s="27" t="str">
        <f>IF(AND(E50&gt;1900,YEAR($C$5)-$E50&gt;$L$10,YEAR($C$5)-$E50&lt;=$M$10),COUNT($M$46:M49)+1,"")</f>
        <v/>
      </c>
      <c r="N50" s="27" t="str">
        <f>IF(AND(E50&gt;1900,YEAR($C$5)-$E50&gt;$M$10,YEAR($C$5)-$E50&lt;=$N$10),COUNT($N$46:N49)+1,"")</f>
        <v/>
      </c>
      <c r="O50" s="27">
        <f>IF(AND(E50&gt;1900,YEAR($C$5)-$E50&gt;$N$10,YEAR($C$5)-$E50&lt;=$O$10),COUNT($O$46:O49)+1,"")</f>
        <v>2</v>
      </c>
      <c r="P50" s="27" t="str">
        <f>IF(AND(E50&gt;1900,YEAR($C$5)-$E50&gt;=$P$10),COUNT($P$46:P49)+1,"")</f>
        <v/>
      </c>
    </row>
    <row r="51" spans="1:16">
      <c r="A51" s="23" t="s">
        <v>36</v>
      </c>
      <c r="B51" s="24">
        <v>229</v>
      </c>
      <c r="C51" s="25" t="s">
        <v>120</v>
      </c>
      <c r="D51" s="25" t="s">
        <v>121</v>
      </c>
      <c r="E51" s="24">
        <v>1957</v>
      </c>
      <c r="F51" s="24"/>
      <c r="G51" s="23" t="str">
        <f t="shared" si="2"/>
        <v>do 69</v>
      </c>
      <c r="H51" s="25" t="s">
        <v>28</v>
      </c>
      <c r="I51" s="26">
        <v>22</v>
      </c>
      <c r="J51" s="26">
        <v>59</v>
      </c>
      <c r="K51" s="27" t="str">
        <f>IF(AND(E51&gt;1900,YEAR($C$5)-$E51&lt;=$K$10),COUNT($K$46:K50)+1,"")</f>
        <v/>
      </c>
      <c r="L51" s="27" t="str">
        <f>IF(AND(E51&gt;1900,YEAR($C$5)-$E51&gt;$K$10,YEAR($C$5)-$E51&lt;=$L$10),COUNT($L$46:L50)+1,"")</f>
        <v/>
      </c>
      <c r="M51" s="27" t="str">
        <f>IF(AND(E51&gt;1900,YEAR($C$5)-$E51&gt;$L$10,YEAR($C$5)-$E51&lt;=$M$10),COUNT($M$46:M50)+1,"")</f>
        <v/>
      </c>
      <c r="N51" s="27" t="str">
        <f>IF(AND(E51&gt;1900,YEAR($C$5)-$E51&gt;$M$10,YEAR($C$5)-$E51&lt;=$N$10),COUNT($N$46:N50)+1,"")</f>
        <v/>
      </c>
      <c r="O51" s="27">
        <f>IF(AND(E51&gt;1900,YEAR($C$5)-$E51&gt;$N$10,YEAR($C$5)-$E51&lt;=$O$10),COUNT($O$46:O50)+1,"")</f>
        <v>3</v>
      </c>
      <c r="P51" s="27" t="str">
        <f>IF(AND(E51&gt;1900,YEAR($C$5)-$E51&gt;=$P$10),COUNT($P$46:P50)+1,"")</f>
        <v/>
      </c>
    </row>
    <row r="52" spans="1:16">
      <c r="A52" s="23" t="s">
        <v>40</v>
      </c>
      <c r="B52" s="24">
        <v>215</v>
      </c>
      <c r="C52" s="25" t="s">
        <v>122</v>
      </c>
      <c r="D52" s="25" t="s">
        <v>123</v>
      </c>
      <c r="E52" s="24">
        <v>1960</v>
      </c>
      <c r="F52" s="24"/>
      <c r="G52" s="23" t="str">
        <f t="shared" si="2"/>
        <v>do 69</v>
      </c>
      <c r="H52" s="25" t="s">
        <v>28</v>
      </c>
      <c r="I52" s="26">
        <v>23</v>
      </c>
      <c r="J52" s="26">
        <v>49</v>
      </c>
      <c r="K52" s="27" t="str">
        <f>IF(AND(E52&gt;1900,YEAR($C$5)-$E52&lt;=$K$10),COUNT($K$46:K51)+1,"")</f>
        <v/>
      </c>
      <c r="L52" s="27" t="str">
        <f>IF(AND(E52&gt;1900,YEAR($C$5)-$E52&gt;$K$10,YEAR($C$5)-$E52&lt;=$L$10),COUNT($L$46:L51)+1,"")</f>
        <v/>
      </c>
      <c r="M52" s="27" t="str">
        <f>IF(AND(E52&gt;1900,YEAR($C$5)-$E52&gt;$L$10,YEAR($C$5)-$E52&lt;=$M$10),COUNT($M$46:M51)+1,"")</f>
        <v/>
      </c>
      <c r="N52" s="27" t="str">
        <f>IF(AND(E52&gt;1900,YEAR($C$5)-$E52&gt;$M$10,YEAR($C$5)-$E52&lt;=$N$10),COUNT($N$46:N51)+1,"")</f>
        <v/>
      </c>
      <c r="O52" s="27">
        <f>IF(AND(E52&gt;1900,YEAR($C$5)-$E52&gt;$N$10,YEAR($C$5)-$E52&lt;=$O$10),COUNT($O$46:O51)+1,"")</f>
        <v>4</v>
      </c>
      <c r="P52" s="27" t="str">
        <f>IF(AND(E52&gt;1900,YEAR($C$5)-$E52&gt;=$P$10),COUNT($P$46:P51)+1,"")</f>
        <v/>
      </c>
    </row>
    <row r="53" spans="1:16">
      <c r="A53" s="23" t="s">
        <v>44</v>
      </c>
      <c r="B53" s="24">
        <v>225</v>
      </c>
      <c r="C53" s="25" t="s">
        <v>124</v>
      </c>
      <c r="D53" s="25" t="s">
        <v>125</v>
      </c>
      <c r="E53" s="24">
        <v>1985</v>
      </c>
      <c r="F53" s="24"/>
      <c r="G53" s="23" t="str">
        <f t="shared" si="2"/>
        <v>do 39</v>
      </c>
      <c r="H53" s="25" t="s">
        <v>28</v>
      </c>
      <c r="I53" s="26">
        <v>24</v>
      </c>
      <c r="J53" s="26">
        <v>45</v>
      </c>
      <c r="K53" s="27" t="str">
        <f>IF(AND(E53&gt;1900,YEAR($C$5)-$E53&lt;=$K$10),COUNT($K$46:K52)+1,"")</f>
        <v/>
      </c>
      <c r="L53" s="27">
        <f>IF(AND(E53&gt;1900,YEAR($C$5)-$E53&gt;$K$10,YEAR($C$5)-$E53&lt;=$L$10),COUNT($L$46:L52)+1,"")</f>
        <v>1</v>
      </c>
      <c r="M53" s="27" t="str">
        <f>IF(AND(E53&gt;1900,YEAR($C$5)-$E53&gt;$L$10,YEAR($C$5)-$E53&lt;=$M$10),COUNT($M$46:M52)+1,"")</f>
        <v/>
      </c>
      <c r="N53" s="27" t="str">
        <f>IF(AND(E53&gt;1900,YEAR($C$5)-$E53&gt;$M$10,YEAR($C$5)-$E53&lt;=$N$10),COUNT($N$46:N52)+1,"")</f>
        <v/>
      </c>
      <c r="O53" s="27" t="str">
        <f>IF(AND(E53&gt;1900,YEAR($C$5)-$E53&gt;$N$10,YEAR($C$5)-$E53&lt;=$O$10),COUNT($O$46:O52)+1,"")</f>
        <v/>
      </c>
      <c r="P53" s="27" t="str">
        <f>IF(AND(E53&gt;1900,YEAR($C$5)-$E53&gt;=$P$10),COUNT($P$46:P52)+1,"")</f>
        <v/>
      </c>
    </row>
    <row r="54" spans="1:16">
      <c r="A54" s="23" t="s">
        <v>47</v>
      </c>
      <c r="B54" s="24">
        <v>203</v>
      </c>
      <c r="C54" s="25" t="s">
        <v>126</v>
      </c>
      <c r="D54" s="25" t="s">
        <v>125</v>
      </c>
      <c r="E54" s="24">
        <v>1950</v>
      </c>
      <c r="F54" s="24"/>
      <c r="G54" s="23" t="str">
        <f t="shared" si="2"/>
        <v>70 +</v>
      </c>
      <c r="H54" s="25" t="s">
        <v>28</v>
      </c>
      <c r="I54" s="26">
        <v>27</v>
      </c>
      <c r="J54" s="26">
        <v>16</v>
      </c>
      <c r="K54" s="27" t="str">
        <f>IF(AND(E54&gt;1900,YEAR($C$5)-$E54&lt;=$K$10),COUNT($K$46:K53)+1,"")</f>
        <v/>
      </c>
      <c r="L54" s="27" t="str">
        <f>IF(AND(E54&gt;1900,YEAR($C$5)-$E54&gt;$K$10,YEAR($C$5)-$E54&lt;=$L$10),COUNT($L$46:L53)+1,"")</f>
        <v/>
      </c>
      <c r="M54" s="27" t="str">
        <f>IF(AND(E54&gt;1900,YEAR($C$5)-$E54&gt;$L$10,YEAR($C$5)-$E54&lt;=$M$10),COUNT($M$46:M53)+1,"")</f>
        <v/>
      </c>
      <c r="N54" s="27" t="str">
        <f>IF(AND(E54&gt;1900,YEAR($C$5)-$E54&gt;$M$10,YEAR($C$5)-$E54&lt;=$N$10),COUNT($N$46:N53)+1,"")</f>
        <v/>
      </c>
      <c r="O54" s="27" t="str">
        <f>IF(AND(E54&gt;1900,YEAR($C$5)-$E54&gt;$N$10,YEAR($C$5)-$E54&lt;=$O$10),COUNT($O$46:O53)+1,"")</f>
        <v/>
      </c>
      <c r="P54" s="27">
        <f>IF(AND(E54&gt;1900,YEAR($C$5)-$E54&gt;=$P$10),COUNT($P$46:P53)+1,"")</f>
        <v>1</v>
      </c>
    </row>
    <row r="55" spans="1:16">
      <c r="A55" s="23" t="s">
        <v>50</v>
      </c>
      <c r="B55" s="24">
        <v>205</v>
      </c>
      <c r="C55" s="25" t="s">
        <v>127</v>
      </c>
      <c r="D55" s="25" t="s">
        <v>128</v>
      </c>
      <c r="E55" s="24">
        <v>1952</v>
      </c>
      <c r="F55" s="24"/>
      <c r="G55" s="23" t="str">
        <f t="shared" si="2"/>
        <v>70 +</v>
      </c>
      <c r="H55" s="25" t="s">
        <v>28</v>
      </c>
      <c r="I55" s="26">
        <v>27</v>
      </c>
      <c r="J55" s="26">
        <v>43</v>
      </c>
      <c r="K55" s="27" t="str">
        <f>IF(AND(E55&gt;1900,YEAR($C$5)-$E55&lt;=$K$10),COUNT($K$46:K54)+1,"")</f>
        <v/>
      </c>
      <c r="L55" s="27" t="str">
        <f>IF(AND(E55&gt;1900,YEAR($C$5)-$E55&gt;$K$10,YEAR($C$5)-$E55&lt;=$L$10),COUNT($L$46:L54)+1,"")</f>
        <v/>
      </c>
      <c r="M55" s="27" t="str">
        <f>IF(AND(E55&gt;1900,YEAR($C$5)-$E55&gt;$L$10,YEAR($C$5)-$E55&lt;=$M$10),COUNT($M$46:M54)+1,"")</f>
        <v/>
      </c>
      <c r="N55" s="27" t="str">
        <f>IF(AND(E55&gt;1900,YEAR($C$5)-$E55&gt;$M$10,YEAR($C$5)-$E55&lt;=$N$10),COUNT($N$46:N54)+1,"")</f>
        <v/>
      </c>
      <c r="O55" s="27" t="str">
        <f>IF(AND(E55&gt;1900,YEAR($C$5)-$E55&gt;$N$10,YEAR($C$5)-$E55&lt;=$O$10),COUNT($O$46:O54)+1,"")</f>
        <v/>
      </c>
      <c r="P55" s="27">
        <f>IF(AND(E55&gt;1900,YEAR($C$5)-$E55&gt;=$P$10),COUNT($P$46:P54)+1,"")</f>
        <v>2</v>
      </c>
    </row>
    <row r="56" spans="1:16">
      <c r="A56" s="23" t="s">
        <v>53</v>
      </c>
      <c r="B56" s="24">
        <v>222</v>
      </c>
      <c r="C56" s="25" t="s">
        <v>129</v>
      </c>
      <c r="D56" s="25" t="s">
        <v>130</v>
      </c>
      <c r="E56" s="24">
        <v>1945</v>
      </c>
      <c r="F56" s="24"/>
      <c r="G56" s="23" t="str">
        <f t="shared" si="2"/>
        <v>70 +</v>
      </c>
      <c r="H56" s="25" t="s">
        <v>28</v>
      </c>
      <c r="I56" s="26">
        <v>28</v>
      </c>
      <c r="J56" s="26">
        <v>36</v>
      </c>
      <c r="K56" s="27" t="str">
        <f>IF(AND(E56&gt;1900,YEAR($C$5)-$E56&lt;=$K$10),COUNT($K$46:K55)+1,"")</f>
        <v/>
      </c>
      <c r="L56" s="27" t="str">
        <f>IF(AND(E56&gt;1900,YEAR($C$5)-$E56&gt;$K$10,YEAR($C$5)-$E56&lt;=$L$10),COUNT($L$46:L55)+1,"")</f>
        <v/>
      </c>
      <c r="M56" s="27" t="str">
        <f>IF(AND(E56&gt;1900,YEAR($C$5)-$E56&gt;$L$10,YEAR($C$5)-$E56&lt;=$M$10),COUNT($M$46:M55)+1,"")</f>
        <v/>
      </c>
      <c r="N56" s="27" t="str">
        <f>IF(AND(E56&gt;1900,YEAR($C$5)-$E56&gt;$M$10,YEAR($C$5)-$E56&lt;=$N$10),COUNT($N$46:N55)+1,"")</f>
        <v/>
      </c>
      <c r="O56" s="27" t="str">
        <f>IF(AND(E56&gt;1900,YEAR($C$5)-$E56&gt;$N$10,YEAR($C$5)-$E56&lt;=$O$10),COUNT($O$46:O55)+1,"")</f>
        <v/>
      </c>
      <c r="P56" s="27">
        <f>IF(AND(E56&gt;1900,YEAR($C$5)-$E56&gt;=$P$10),COUNT($P$46:P55)+1,"")</f>
        <v>3</v>
      </c>
    </row>
  </sheetData>
  <mergeCells count="27">
    <mergeCell ref="A8:P8"/>
    <mergeCell ref="A1:P1"/>
    <mergeCell ref="A3:P3"/>
    <mergeCell ref="C5:D5"/>
    <mergeCell ref="K5:P5"/>
    <mergeCell ref="A6:J6"/>
    <mergeCell ref="A45:A46"/>
    <mergeCell ref="B45:B46"/>
    <mergeCell ref="C45:C46"/>
    <mergeCell ref="D45:D46"/>
    <mergeCell ref="E45:E46"/>
    <mergeCell ref="G10:G11"/>
    <mergeCell ref="H10:H11"/>
    <mergeCell ref="I10:I11"/>
    <mergeCell ref="J10:J11"/>
    <mergeCell ref="A43:P43"/>
    <mergeCell ref="A10:A11"/>
    <mergeCell ref="B10:B11"/>
    <mergeCell ref="C10:C11"/>
    <mergeCell ref="D10:D11"/>
    <mergeCell ref="E10:E11"/>
    <mergeCell ref="F10:F11"/>
    <mergeCell ref="F45:F46"/>
    <mergeCell ref="G45:G46"/>
    <mergeCell ref="H45:H46"/>
    <mergeCell ref="I45:I46"/>
    <mergeCell ref="J45:J46"/>
  </mergeCells>
  <dataValidations count="3">
    <dataValidation type="whole" errorStyle="warning" allowBlank="1" showInputMessage="1" showErrorMessage="1" errorTitle="Počet sekund" error="Zadejte počet sekund v intervalu 0 - 59" sqref="J12:J41 J47:J56">
      <formula1>0</formula1>
      <formula2>59</formula2>
    </dataValidation>
    <dataValidation type="whole" errorStyle="warning" allowBlank="1" showInputMessage="1" showErrorMessage="1" errorTitle="Počet minut" error="Zadejte počet minut v intervalu 0 - 600" sqref="I12:I41 I47:I56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2:E41 E47:E56">
      <formula1>1900</formula1>
      <formula2>2100</formula2>
    </dataValidation>
  </dataValidations>
  <printOptions horizontalCentered="1" verticalCentered="1"/>
  <pageMargins left="0.15748031496062992" right="0.15748031496062992" top="0.70905511811023625" bottom="0.55118110236220474" header="0.31535433070866142" footer="0.15748031496062992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</vt:lpstr>
      <vt:lpstr>VÝSLEDKY!_FiltrDatabaze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Štěpán</cp:lastModifiedBy>
  <dcterms:created xsi:type="dcterms:W3CDTF">2023-05-26T16:08:31Z</dcterms:created>
  <dcterms:modified xsi:type="dcterms:W3CDTF">2023-05-27T17:54:34Z</dcterms:modified>
</cp:coreProperties>
</file>