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8web18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H50" i="1" l="1"/>
  <c r="G50" i="1"/>
  <c r="F50" i="1" s="1"/>
  <c r="E50" i="1"/>
  <c r="G66" i="1"/>
  <c r="G53" i="1"/>
  <c r="G63" i="1"/>
  <c r="G57" i="1"/>
  <c r="G60" i="1"/>
  <c r="G62" i="1"/>
  <c r="G54" i="1"/>
  <c r="G58" i="1"/>
  <c r="G10" i="1"/>
  <c r="G41" i="1"/>
  <c r="G18" i="1"/>
  <c r="G16" i="1"/>
  <c r="G12" i="1"/>
  <c r="G27" i="1"/>
  <c r="G17" i="1"/>
  <c r="G20" i="1"/>
  <c r="G26" i="1"/>
  <c r="G3" i="1"/>
  <c r="G5" i="1"/>
  <c r="G22" i="1"/>
  <c r="G25" i="1"/>
  <c r="G4" i="1"/>
  <c r="G21" i="1"/>
  <c r="G32" i="1"/>
  <c r="G6" i="1"/>
  <c r="G14" i="1"/>
  <c r="G28" i="1"/>
  <c r="G35" i="1"/>
  <c r="G56" i="1" l="1"/>
  <c r="G61" i="1"/>
  <c r="G67" i="1"/>
  <c r="G68" i="1"/>
  <c r="G2" i="1"/>
  <c r="G31" i="1"/>
  <c r="G9" i="1"/>
  <c r="G23" i="1"/>
  <c r="G38" i="1"/>
  <c r="G37" i="1"/>
  <c r="G19" i="1"/>
  <c r="H44" i="1" l="1"/>
  <c r="G44" i="1"/>
  <c r="E44" i="1"/>
  <c r="F44" i="1" l="1"/>
  <c r="G59" i="1"/>
  <c r="G36" i="1"/>
  <c r="G11" i="1"/>
  <c r="G51" i="1" l="1"/>
  <c r="G29" i="1"/>
  <c r="G30" i="1"/>
  <c r="F29" i="1" l="1"/>
  <c r="G8" i="1" l="1"/>
  <c r="G55" i="1" l="1"/>
  <c r="G13" i="1" l="1"/>
  <c r="H49" i="1" l="1"/>
  <c r="G49" i="1"/>
  <c r="E49" i="1"/>
  <c r="F49" i="1" l="1"/>
  <c r="H37" i="1" l="1"/>
  <c r="F37" i="1"/>
  <c r="E37" i="1"/>
  <c r="H71" i="1" l="1"/>
  <c r="G71" i="1"/>
  <c r="E71" i="1"/>
  <c r="H70" i="1"/>
  <c r="G70" i="1"/>
  <c r="E70" i="1"/>
  <c r="H69" i="1"/>
  <c r="G69" i="1"/>
  <c r="E69" i="1"/>
  <c r="H68" i="1"/>
  <c r="F68" i="1"/>
  <c r="E68" i="1"/>
  <c r="H63" i="1"/>
  <c r="F63" i="1"/>
  <c r="E63" i="1"/>
  <c r="H65" i="1"/>
  <c r="G65" i="1"/>
  <c r="F65" i="1" s="1"/>
  <c r="E65" i="1"/>
  <c r="H67" i="1"/>
  <c r="F67" i="1"/>
  <c r="E67" i="1"/>
  <c r="H64" i="1"/>
  <c r="F64" i="1"/>
  <c r="E64" i="1"/>
  <c r="H66" i="1"/>
  <c r="F66" i="1"/>
  <c r="E66" i="1"/>
  <c r="H56" i="1"/>
  <c r="F56" i="1"/>
  <c r="E56" i="1"/>
  <c r="H58" i="1"/>
  <c r="F58" i="1"/>
  <c r="E58" i="1"/>
  <c r="H61" i="1"/>
  <c r="F61" i="1"/>
  <c r="E61" i="1"/>
  <c r="H54" i="1"/>
  <c r="F54" i="1"/>
  <c r="E54" i="1"/>
  <c r="H62" i="1"/>
  <c r="F62" i="1"/>
  <c r="E62" i="1"/>
  <c r="H57" i="1"/>
  <c r="F57" i="1"/>
  <c r="E57" i="1"/>
  <c r="H60" i="1"/>
  <c r="F60" i="1"/>
  <c r="E60" i="1"/>
  <c r="H59" i="1"/>
  <c r="F59" i="1"/>
  <c r="E59" i="1"/>
  <c r="H55" i="1"/>
  <c r="F55" i="1"/>
  <c r="E55" i="1"/>
  <c r="H53" i="1"/>
  <c r="F53" i="1"/>
  <c r="E53" i="1"/>
  <c r="H52" i="1"/>
  <c r="G52" i="1"/>
  <c r="E52" i="1"/>
  <c r="H51" i="1"/>
  <c r="F51" i="1"/>
  <c r="E51" i="1"/>
  <c r="H48" i="1"/>
  <c r="G48" i="1"/>
  <c r="E48" i="1"/>
  <c r="H40" i="1"/>
  <c r="G40" i="1"/>
  <c r="E40" i="1"/>
  <c r="H45" i="1"/>
  <c r="G45" i="1"/>
  <c r="E45" i="1"/>
  <c r="H46" i="1"/>
  <c r="G46" i="1"/>
  <c r="E46" i="1"/>
  <c r="H47" i="1"/>
  <c r="G47" i="1"/>
  <c r="E47" i="1"/>
  <c r="H43" i="1"/>
  <c r="G43" i="1"/>
  <c r="E43" i="1"/>
  <c r="H24" i="1"/>
  <c r="G24" i="1"/>
  <c r="F24" i="1" s="1"/>
  <c r="E24" i="1"/>
  <c r="H18" i="1"/>
  <c r="F18" i="1"/>
  <c r="E18" i="1"/>
  <c r="H42" i="1"/>
  <c r="G42" i="1"/>
  <c r="E42" i="1"/>
  <c r="H41" i="1"/>
  <c r="F41" i="1"/>
  <c r="E41" i="1"/>
  <c r="H39" i="1"/>
  <c r="G39" i="1"/>
  <c r="E39" i="1"/>
  <c r="H33" i="1"/>
  <c r="G33" i="1"/>
  <c r="F33" i="1" s="1"/>
  <c r="E33" i="1"/>
  <c r="H31" i="1"/>
  <c r="F31" i="1"/>
  <c r="E31" i="1"/>
  <c r="H7" i="1"/>
  <c r="G7" i="1"/>
  <c r="F7" i="1" s="1"/>
  <c r="E7" i="1"/>
  <c r="H22" i="1"/>
  <c r="F22" i="1"/>
  <c r="E22" i="1"/>
  <c r="H20" i="1"/>
  <c r="F20" i="1"/>
  <c r="E20" i="1"/>
  <c r="H36" i="1"/>
  <c r="F36" i="1"/>
  <c r="E36" i="1"/>
  <c r="H19" i="1"/>
  <c r="F19" i="1"/>
  <c r="E19" i="1"/>
  <c r="H38" i="1"/>
  <c r="F38" i="1"/>
  <c r="E38" i="1"/>
  <c r="H35" i="1"/>
  <c r="F35" i="1"/>
  <c r="E35" i="1"/>
  <c r="H29" i="1"/>
  <c r="E29" i="1"/>
  <c r="H34" i="1"/>
  <c r="G34" i="1"/>
  <c r="F34" i="1" s="1"/>
  <c r="E34" i="1"/>
  <c r="H25" i="1"/>
  <c r="F25" i="1"/>
  <c r="E25" i="1"/>
  <c r="H15" i="1"/>
  <c r="G15" i="1"/>
  <c r="F15" i="1" s="1"/>
  <c r="E15" i="1"/>
  <c r="H11" i="1"/>
  <c r="F11" i="1"/>
  <c r="E11" i="1"/>
  <c r="H30" i="1"/>
  <c r="F30" i="1"/>
  <c r="E30" i="1"/>
  <c r="H27" i="1"/>
  <c r="F27" i="1"/>
  <c r="E27" i="1"/>
  <c r="H32" i="1"/>
  <c r="F32" i="1"/>
  <c r="E32" i="1"/>
  <c r="H17" i="1"/>
  <c r="F17" i="1"/>
  <c r="E17" i="1"/>
  <c r="H21" i="1"/>
  <c r="F21" i="1"/>
  <c r="E21" i="1"/>
  <c r="H28" i="1"/>
  <c r="F28" i="1"/>
  <c r="E28" i="1"/>
  <c r="H16" i="1"/>
  <c r="F16" i="1"/>
  <c r="E16" i="1"/>
  <c r="H6" i="1"/>
  <c r="F6" i="1"/>
  <c r="E6" i="1"/>
  <c r="H26" i="1"/>
  <c r="F26" i="1"/>
  <c r="E26" i="1"/>
  <c r="H2" i="1"/>
  <c r="F2" i="1"/>
  <c r="E2" i="1"/>
  <c r="H4" i="1"/>
  <c r="F4" i="1"/>
  <c r="E4" i="1"/>
  <c r="H23" i="1"/>
  <c r="F23" i="1"/>
  <c r="E23" i="1"/>
  <c r="H3" i="1"/>
  <c r="F3" i="1"/>
  <c r="E3" i="1"/>
  <c r="H13" i="1"/>
  <c r="F13" i="1"/>
  <c r="E13" i="1"/>
  <c r="H12" i="1"/>
  <c r="F12" i="1"/>
  <c r="E12" i="1"/>
  <c r="H9" i="1"/>
  <c r="F9" i="1"/>
  <c r="E9" i="1"/>
  <c r="H14" i="1"/>
  <c r="F14" i="1"/>
  <c r="E14" i="1"/>
  <c r="H8" i="1"/>
  <c r="F8" i="1"/>
  <c r="E8" i="1"/>
  <c r="H10" i="1"/>
  <c r="F10" i="1"/>
  <c r="E10" i="1"/>
  <c r="H5" i="1"/>
  <c r="F5" i="1"/>
  <c r="E5" i="1"/>
  <c r="F70" i="1" l="1"/>
  <c r="F69" i="1"/>
  <c r="F43" i="1"/>
  <c r="F46" i="1"/>
  <c r="F40" i="1"/>
  <c r="F52" i="1"/>
  <c r="F39" i="1"/>
  <c r="F45" i="1"/>
  <c r="F71" i="1"/>
  <c r="F42" i="1"/>
  <c r="F47" i="1"/>
  <c r="F48" i="1"/>
</calcChain>
</file>

<file path=xl/sharedStrings.xml><?xml version="1.0" encoding="utf-8"?>
<sst xmlns="http://schemas.openxmlformats.org/spreadsheetml/2006/main" count="151" uniqueCount="116">
  <si>
    <t>PO</t>
  </si>
  <si>
    <t>OČ</t>
  </si>
  <si>
    <t>PŘ</t>
  </si>
  <si>
    <t>JM</t>
  </si>
  <si>
    <t>ZA</t>
  </si>
  <si>
    <t>PR</t>
  </si>
  <si>
    <t>BO</t>
  </si>
  <si>
    <t>CE</t>
  </si>
  <si>
    <t>Procházka</t>
  </si>
  <si>
    <t>Michal</t>
  </si>
  <si>
    <t>Tomáš</t>
  </si>
  <si>
    <t>Novák</t>
  </si>
  <si>
    <t>Pavel</t>
  </si>
  <si>
    <t>Nový</t>
  </si>
  <si>
    <t>Břetislav</t>
  </si>
  <si>
    <t>Pěkný</t>
  </si>
  <si>
    <t>Jan</t>
  </si>
  <si>
    <t>Jaromír</t>
  </si>
  <si>
    <t>Hejkrlík</t>
  </si>
  <si>
    <t>Filip</t>
  </si>
  <si>
    <t>Rada</t>
  </si>
  <si>
    <t>Petr</t>
  </si>
  <si>
    <t>Rádl</t>
  </si>
  <si>
    <t>Urban</t>
  </si>
  <si>
    <t>Josef</t>
  </si>
  <si>
    <t>Čižinský</t>
  </si>
  <si>
    <t>Bradáč</t>
  </si>
  <si>
    <t>Jiří</t>
  </si>
  <si>
    <t>Šnajberk</t>
  </si>
  <si>
    <t>Rock</t>
  </si>
  <si>
    <t>Březina</t>
  </si>
  <si>
    <t>Pokorný</t>
  </si>
  <si>
    <t>Dolejš</t>
  </si>
  <si>
    <t>Radomír</t>
  </si>
  <si>
    <t>Karel</t>
  </si>
  <si>
    <t>Rožánek</t>
  </si>
  <si>
    <t>Vladimír</t>
  </si>
  <si>
    <t>Václav</t>
  </si>
  <si>
    <t>Jiří st.</t>
  </si>
  <si>
    <t>Pachmann</t>
  </si>
  <si>
    <t>Ota</t>
  </si>
  <si>
    <t>Jiří ml.</t>
  </si>
  <si>
    <t>Černý</t>
  </si>
  <si>
    <t>Cedrych</t>
  </si>
  <si>
    <t>Benda</t>
  </si>
  <si>
    <t>Hrstková</t>
  </si>
  <si>
    <t>Vlaďka</t>
  </si>
  <si>
    <t>Chlupatá</t>
  </si>
  <si>
    <t>Jana</t>
  </si>
  <si>
    <t>Borovičková</t>
  </si>
  <si>
    <t>Lenka</t>
  </si>
  <si>
    <t>Flieglová</t>
  </si>
  <si>
    <t>Alena</t>
  </si>
  <si>
    <t>Dolejšová</t>
  </si>
  <si>
    <t>Jitka</t>
  </si>
  <si>
    <t>Norková</t>
  </si>
  <si>
    <t>Zdena</t>
  </si>
  <si>
    <t>Kasalová</t>
  </si>
  <si>
    <t>Barbora</t>
  </si>
  <si>
    <t>Olšovský</t>
  </si>
  <si>
    <t>Vítěslav</t>
  </si>
  <si>
    <t>Miloslava</t>
  </si>
  <si>
    <t>Vlachynská</t>
  </si>
  <si>
    <t>Libuše</t>
  </si>
  <si>
    <t>Č</t>
  </si>
  <si>
    <t>Ročnáková</t>
  </si>
  <si>
    <t>Šebesta</t>
  </si>
  <si>
    <t>Adámek</t>
  </si>
  <si>
    <t xml:space="preserve">Běhal </t>
  </si>
  <si>
    <t>Janeček</t>
  </si>
  <si>
    <t>Jaroslav</t>
  </si>
  <si>
    <t>Ledvinka</t>
  </si>
  <si>
    <t>Požgayová</t>
  </si>
  <si>
    <t>Zeidlerová</t>
  </si>
  <si>
    <t>Jarmila</t>
  </si>
  <si>
    <t>Mališová</t>
  </si>
  <si>
    <t>Karla</t>
  </si>
  <si>
    <t>Seemanová</t>
  </si>
  <si>
    <t>Šebestová</t>
  </si>
  <si>
    <t>Paukert</t>
  </si>
  <si>
    <t>Milan</t>
  </si>
  <si>
    <t>Diviš</t>
  </si>
  <si>
    <t>Martin</t>
  </si>
  <si>
    <t>Jindra</t>
  </si>
  <si>
    <t>David</t>
  </si>
  <si>
    <t>Pucholtová</t>
  </si>
  <si>
    <t>Zdeňka</t>
  </si>
  <si>
    <t>Preislerová</t>
  </si>
  <si>
    <t>Jiřina</t>
  </si>
  <si>
    <t>Etrych</t>
  </si>
  <si>
    <t>Rabiňák</t>
  </si>
  <si>
    <t>Frabša</t>
  </si>
  <si>
    <t>Holan</t>
  </si>
  <si>
    <t>Miroslav</t>
  </si>
  <si>
    <t>Pucholt</t>
  </si>
  <si>
    <t>Doležal</t>
  </si>
  <si>
    <t>Hampl</t>
  </si>
  <si>
    <t>Stanislav</t>
  </si>
  <si>
    <t>Radek</t>
  </si>
  <si>
    <t>Kuriš</t>
  </si>
  <si>
    <t>Člupková</t>
  </si>
  <si>
    <t>Alice</t>
  </si>
  <si>
    <t>Adam</t>
  </si>
  <si>
    <t xml:space="preserve">Matějovský </t>
  </si>
  <si>
    <t>Luděk</t>
  </si>
  <si>
    <t>Pilný</t>
  </si>
  <si>
    <t>Cimbulka</t>
  </si>
  <si>
    <t>Trnková</t>
  </si>
  <si>
    <t>Štěpánka</t>
  </si>
  <si>
    <t>Miřejovský</t>
  </si>
  <si>
    <t>Skokan</t>
  </si>
  <si>
    <t>Ovčinikov</t>
  </si>
  <si>
    <t>Moch</t>
  </si>
  <si>
    <t>Ivan</t>
  </si>
  <si>
    <t>Plzák</t>
  </si>
  <si>
    <t>Horák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</si>
</sst>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2" fillId="0" borderId="2" xfId="0" applyNumberFormat="1" applyFont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2" fillId="0" borderId="3" xfId="0" applyNumberFormat="1" applyFont="1" applyBorder="1"/>
    <xf numFmtId="1" fontId="2" fillId="4" borderId="3" xfId="0" applyNumberFormat="1" applyFont="1" applyFill="1" applyBorder="1"/>
    <xf numFmtId="1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2" fillId="0" borderId="10" xfId="0" applyNumberFormat="1" applyFont="1" applyBorder="1"/>
    <xf numFmtId="1" fontId="2" fillId="0" borderId="11" xfId="0" applyNumberFormat="1" applyFont="1" applyBorder="1"/>
    <xf numFmtId="0" fontId="1" fillId="3" borderId="12" xfId="0" applyFont="1" applyFill="1" applyBorder="1"/>
    <xf numFmtId="1" fontId="2" fillId="0" borderId="13" xfId="0" applyNumberFormat="1" applyFont="1" applyBorder="1"/>
    <xf numFmtId="0" fontId="1" fillId="3" borderId="12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2" fillId="0" borderId="17" xfId="0" applyNumberFormat="1" applyFont="1" applyBorder="1"/>
    <xf numFmtId="0" fontId="1" fillId="2" borderId="18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0" xfId="0" applyFont="1" applyFill="1" applyBorder="1" applyAlignment="1">
      <alignment horizontal="center"/>
    </xf>
    <xf numFmtId="1" fontId="1" fillId="4" borderId="20" xfId="0" applyNumberFormat="1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1" fontId="2" fillId="0" borderId="20" xfId="0" applyNumberFormat="1" applyFont="1" applyBorder="1"/>
    <xf numFmtId="1" fontId="2" fillId="0" borderId="22" xfId="0" applyNumberFormat="1" applyFont="1" applyBorder="1"/>
    <xf numFmtId="1" fontId="2" fillId="0" borderId="23" xfId="0" applyNumberFormat="1" applyFont="1" applyBorder="1"/>
    <xf numFmtId="1" fontId="2" fillId="0" borderId="24" xfId="0" applyNumberFormat="1" applyFont="1" applyBorder="1"/>
    <xf numFmtId="1" fontId="2" fillId="0" borderId="25" xfId="0" applyNumberFormat="1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1" fontId="3" fillId="0" borderId="3" xfId="0" applyNumberFormat="1" applyFont="1" applyBorder="1"/>
    <xf numFmtId="1" fontId="3" fillId="0" borderId="2" xfId="0" applyNumberFormat="1" applyFont="1" applyBorder="1"/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1" xfId="0" applyNumberFormat="1" applyFont="1" applyBorder="1"/>
    <xf numFmtId="1" fontId="3" fillId="0" borderId="13" xfId="0" applyNumberFormat="1" applyFont="1" applyBorder="1"/>
    <xf numFmtId="1" fontId="2" fillId="0" borderId="30" xfId="0" applyNumberFormat="1" applyFont="1" applyBorder="1"/>
    <xf numFmtId="1" fontId="3" fillId="0" borderId="2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workbookViewId="0"/>
  </sheetViews>
  <sheetFormatPr defaultRowHeight="12.75" x14ac:dyDescent="0.2"/>
  <cols>
    <col min="1" max="1" width="3.42578125" style="1" customWidth="1"/>
    <col min="2" max="2" width="3.85546875" style="1" customWidth="1"/>
    <col min="3" max="3" width="11.28515625" style="1" customWidth="1"/>
    <col min="4" max="4" width="8.85546875" style="1" customWidth="1"/>
    <col min="5" max="5" width="3.7109375" style="1" customWidth="1"/>
    <col min="6" max="6" width="3.85546875" style="1" customWidth="1"/>
    <col min="7" max="7" width="5.85546875" style="1" customWidth="1"/>
    <col min="8" max="8" width="6.28515625" style="1" customWidth="1"/>
    <col min="9" max="48" width="3.85546875" style="1" customWidth="1"/>
    <col min="49" max="16384" width="9.140625" style="1"/>
  </cols>
  <sheetData>
    <row r="1" spans="1:48" ht="13.5" thickBot="1" x14ac:dyDescent="0.25">
      <c r="A1" s="13" t="s">
        <v>0</v>
      </c>
      <c r="B1" s="4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>
        <v>1</v>
      </c>
      <c r="J1" s="50">
        <v>2</v>
      </c>
      <c r="K1" s="50">
        <v>3</v>
      </c>
      <c r="L1" s="50">
        <v>4</v>
      </c>
      <c r="M1" s="50">
        <v>5</v>
      </c>
      <c r="N1" s="50">
        <v>6</v>
      </c>
      <c r="O1" s="50">
        <v>7</v>
      </c>
      <c r="P1" s="50">
        <v>8</v>
      </c>
      <c r="Q1" s="50">
        <v>9</v>
      </c>
      <c r="R1" s="50">
        <v>10</v>
      </c>
      <c r="S1" s="50">
        <v>11</v>
      </c>
      <c r="T1" s="50">
        <v>12</v>
      </c>
      <c r="U1" s="50">
        <v>13</v>
      </c>
      <c r="V1" s="50">
        <v>14</v>
      </c>
      <c r="W1" s="50">
        <v>15</v>
      </c>
      <c r="X1" s="50">
        <v>16</v>
      </c>
      <c r="Y1" s="50">
        <v>17</v>
      </c>
      <c r="Z1" s="50">
        <v>18</v>
      </c>
      <c r="AA1" s="50">
        <v>19</v>
      </c>
      <c r="AB1" s="50">
        <v>20</v>
      </c>
      <c r="AC1" s="50">
        <v>21</v>
      </c>
      <c r="AD1" s="50">
        <v>22</v>
      </c>
      <c r="AE1" s="50">
        <v>23</v>
      </c>
      <c r="AF1" s="50">
        <v>24</v>
      </c>
      <c r="AG1" s="50">
        <v>25</v>
      </c>
      <c r="AH1" s="50">
        <v>26</v>
      </c>
      <c r="AI1" s="50">
        <v>27</v>
      </c>
      <c r="AJ1" s="50">
        <v>28</v>
      </c>
      <c r="AK1" s="50">
        <v>29</v>
      </c>
      <c r="AL1" s="50">
        <v>30</v>
      </c>
      <c r="AM1" s="50">
        <v>31</v>
      </c>
      <c r="AN1" s="50">
        <v>32</v>
      </c>
      <c r="AO1" s="50">
        <v>33</v>
      </c>
      <c r="AP1" s="50">
        <v>34</v>
      </c>
      <c r="AQ1" s="50">
        <v>35</v>
      </c>
      <c r="AR1" s="50">
        <v>36</v>
      </c>
      <c r="AS1" s="50">
        <v>37</v>
      </c>
      <c r="AT1" s="50">
        <v>38</v>
      </c>
      <c r="AU1" s="50">
        <v>39</v>
      </c>
      <c r="AV1" s="48">
        <v>40</v>
      </c>
    </row>
    <row r="2" spans="1:48" ht="13.5" customHeight="1" x14ac:dyDescent="0.2">
      <c r="A2" s="18">
        <v>1</v>
      </c>
      <c r="B2" s="19">
        <v>164</v>
      </c>
      <c r="C2" s="20" t="s">
        <v>8</v>
      </c>
      <c r="D2" s="20" t="s">
        <v>9</v>
      </c>
      <c r="E2" s="21">
        <f t="shared" ref="E2:E33" si="0">COUNT(I2:AV2)</f>
        <v>18</v>
      </c>
      <c r="F2" s="20">
        <f t="shared" ref="F2:F38" si="1">G2/15</f>
        <v>536.93515838630606</v>
      </c>
      <c r="G2" s="22">
        <f>I2+J2+K2+L2+M2+N2+O2+P2+R2+S2+T2+U2+V2+W2+Y2+Z2+AA2+AB2+AC2+AD2+AE2+AF2+AG2+AH2+AI2+AJ2+AK2+AL2+AM2+AN2+AO2+AP2+AQ2+AR2+AS2+AT2+AV2</f>
        <v>8054.0273757945915</v>
      </c>
      <c r="H2" s="23">
        <f t="shared" ref="H2:H33" si="2">I2+J2+K2+L2+M2+N2+O2+P2+Q2+R2+S2+T2+U2+V2+W2+X2+Y2+Z2+AA2+AB2+AC2+AD2+AE2+AF2+AG2+AH2+AI2+AJ2+AK2+AL2+AM2+AN2+AO2+AP2+AQ2+AR2+AS2+AT2+AU2+AV2</f>
        <v>9608.6843756335802</v>
      </c>
      <c r="I2" s="24">
        <v>534</v>
      </c>
      <c r="J2" s="24">
        <v>555.80179908538116</v>
      </c>
      <c r="K2" s="24"/>
      <c r="L2" s="24"/>
      <c r="M2" s="24"/>
      <c r="N2" s="24">
        <v>534.63822529146864</v>
      </c>
      <c r="O2" s="24"/>
      <c r="P2" s="24"/>
      <c r="Q2" s="53">
        <v>519.55700065733879</v>
      </c>
      <c r="R2" s="24"/>
      <c r="S2" s="24">
        <v>535.54172237313833</v>
      </c>
      <c r="T2" s="24"/>
      <c r="U2" s="24">
        <v>548.24489254444154</v>
      </c>
      <c r="V2" s="24"/>
      <c r="W2" s="24"/>
      <c r="X2" s="53">
        <v>518.60139665387908</v>
      </c>
      <c r="Y2" s="24">
        <v>526.02902656759511</v>
      </c>
      <c r="Z2" s="24">
        <v>528.99279254464489</v>
      </c>
      <c r="AA2" s="24">
        <v>557.24353703723477</v>
      </c>
      <c r="AB2" s="24">
        <v>530.7233779396355</v>
      </c>
      <c r="AC2" s="24"/>
      <c r="AD2" s="24"/>
      <c r="AE2" s="24"/>
      <c r="AF2" s="24">
        <v>545.36022916014736</v>
      </c>
      <c r="AG2" s="24">
        <v>535.15148040929807</v>
      </c>
      <c r="AH2" s="24">
        <v>522.72666932165134</v>
      </c>
      <c r="AI2" s="24"/>
      <c r="AJ2" s="24">
        <v>545.8846641605146</v>
      </c>
      <c r="AK2" s="24"/>
      <c r="AL2" s="24"/>
      <c r="AM2" s="24"/>
      <c r="AN2" s="24">
        <v>523.70103588648658</v>
      </c>
      <c r="AO2" s="24">
        <v>529.987923472955</v>
      </c>
      <c r="AP2" s="24"/>
      <c r="AQ2" s="24"/>
      <c r="AR2" s="24"/>
      <c r="AS2" s="24"/>
      <c r="AT2" s="24"/>
      <c r="AU2" s="55">
        <v>516.49860252777103</v>
      </c>
      <c r="AV2" s="25"/>
    </row>
    <row r="3" spans="1:48" ht="13.5" customHeight="1" x14ac:dyDescent="0.2">
      <c r="A3" s="15">
        <v>2</v>
      </c>
      <c r="B3" s="26">
        <v>132</v>
      </c>
      <c r="C3" s="7" t="s">
        <v>13</v>
      </c>
      <c r="D3" s="7" t="s">
        <v>14</v>
      </c>
      <c r="E3" s="8">
        <f t="shared" si="0"/>
        <v>31</v>
      </c>
      <c r="F3" s="7">
        <f t="shared" si="1"/>
        <v>512.85265082146179</v>
      </c>
      <c r="G3" s="12">
        <f>K3+L3+P3+R3+U3+V3+W3+X3+Y3+AA3+AC3+AD3+AE3+AF3+AG3+AJ3+AK3+AL3+AM3+AN3+AQ3+AR3+AT3+AU3</f>
        <v>7692.7897623219269</v>
      </c>
      <c r="H3" s="9">
        <f t="shared" si="2"/>
        <v>15411.573143344604</v>
      </c>
      <c r="I3" s="51">
        <v>454</v>
      </c>
      <c r="J3" s="51">
        <v>466.82747876777739</v>
      </c>
      <c r="K3" s="10"/>
      <c r="L3" s="10"/>
      <c r="M3" s="51">
        <v>474.50290932912026</v>
      </c>
      <c r="N3" s="51">
        <v>450.82526442782716</v>
      </c>
      <c r="O3" s="51">
        <v>464.92703387310155</v>
      </c>
      <c r="P3" s="10"/>
      <c r="Q3" s="51">
        <v>460.47398816790303</v>
      </c>
      <c r="R3" s="10">
        <v>499.99940528581965</v>
      </c>
      <c r="S3" s="51">
        <v>476.63819604704042</v>
      </c>
      <c r="T3" s="51">
        <v>483.69621844222638</v>
      </c>
      <c r="U3" s="10">
        <v>500.43645529318121</v>
      </c>
      <c r="V3" s="10"/>
      <c r="W3" s="10"/>
      <c r="X3" s="10"/>
      <c r="Y3" s="10"/>
      <c r="Z3" s="51">
        <v>494.24933816890848</v>
      </c>
      <c r="AA3" s="10">
        <v>511.05938130679448</v>
      </c>
      <c r="AB3" s="51">
        <v>499.99828217064925</v>
      </c>
      <c r="AC3" s="10">
        <v>512.27104886034385</v>
      </c>
      <c r="AD3" s="10">
        <v>503.62227132936835</v>
      </c>
      <c r="AE3" s="10">
        <v>521.12996114349164</v>
      </c>
      <c r="AF3" s="10"/>
      <c r="AG3" s="10"/>
      <c r="AH3" s="51">
        <v>498.09726094074972</v>
      </c>
      <c r="AI3" s="51">
        <v>500.00083245925123</v>
      </c>
      <c r="AJ3" s="10">
        <v>508.20859187463208</v>
      </c>
      <c r="AK3" s="10">
        <v>516.0515188809145</v>
      </c>
      <c r="AL3" s="10">
        <v>513.18970369420936</v>
      </c>
      <c r="AM3" s="10">
        <v>548.51566589396543</v>
      </c>
      <c r="AN3" s="10">
        <v>507.0494245726822</v>
      </c>
      <c r="AO3" s="51">
        <v>500.0025424267464</v>
      </c>
      <c r="AP3" s="51">
        <v>496.67317857963695</v>
      </c>
      <c r="AQ3" s="10">
        <v>519.51390691548181</v>
      </c>
      <c r="AR3" s="10">
        <v>507.60686103377145</v>
      </c>
      <c r="AS3" s="51">
        <v>500.00079769625319</v>
      </c>
      <c r="AT3" s="10">
        <v>520.67982168611513</v>
      </c>
      <c r="AU3" s="44">
        <v>503.45574455115531</v>
      </c>
      <c r="AV3" s="56">
        <v>497.8700595254889</v>
      </c>
    </row>
    <row r="4" spans="1:48" ht="13.5" customHeight="1" x14ac:dyDescent="0.2">
      <c r="A4" s="15">
        <v>3</v>
      </c>
      <c r="B4" s="26">
        <v>124</v>
      </c>
      <c r="C4" s="7" t="s">
        <v>83</v>
      </c>
      <c r="D4" s="7" t="s">
        <v>84</v>
      </c>
      <c r="E4" s="8">
        <f t="shared" si="0"/>
        <v>28</v>
      </c>
      <c r="F4" s="7">
        <f t="shared" si="1"/>
        <v>511.82253420292477</v>
      </c>
      <c r="G4" s="12">
        <f>I4+J4+K4+L4+M4+N4+O4+P4+Q4+R4+T4+U4+V4+W4+X4+Y4+AA4+AD4+AE4+AF4+AG4+AM4+AP4+AQ4+AR4+AS4+AV4</f>
        <v>7677.3380130438718</v>
      </c>
      <c r="H4" s="9">
        <f t="shared" si="2"/>
        <v>14039.360283434498</v>
      </c>
      <c r="I4" s="10"/>
      <c r="J4" s="10"/>
      <c r="K4" s="10"/>
      <c r="L4" s="10">
        <v>506.70615534023773</v>
      </c>
      <c r="M4" s="10">
        <v>507.45250664714268</v>
      </c>
      <c r="N4" s="10">
        <v>504.15492298572036</v>
      </c>
      <c r="O4" s="10">
        <v>514.44247315687471</v>
      </c>
      <c r="P4" s="10">
        <v>513.95577011574107</v>
      </c>
      <c r="Q4" s="10">
        <v>501.15738567001591</v>
      </c>
      <c r="R4" s="10"/>
      <c r="S4" s="51">
        <v>423.21192870707046</v>
      </c>
      <c r="T4" s="10">
        <v>520.44505453613283</v>
      </c>
      <c r="U4" s="10"/>
      <c r="V4" s="10"/>
      <c r="W4" s="10"/>
      <c r="X4" s="10">
        <v>509.53219753670925</v>
      </c>
      <c r="Y4" s="10">
        <v>507.31410701876308</v>
      </c>
      <c r="Z4" s="51">
        <v>500</v>
      </c>
      <c r="AA4" s="10"/>
      <c r="AB4" s="51">
        <v>495</v>
      </c>
      <c r="AC4" s="51">
        <v>500.00209207209281</v>
      </c>
      <c r="AD4" s="10"/>
      <c r="AE4" s="10"/>
      <c r="AF4" s="10"/>
      <c r="AG4" s="10"/>
      <c r="AH4" s="51">
        <v>488.95526350723492</v>
      </c>
      <c r="AI4" s="51">
        <v>483.70960491483936</v>
      </c>
      <c r="AJ4" s="51">
        <v>482.03836224466681</v>
      </c>
      <c r="AK4" s="51">
        <v>490.67591114577118</v>
      </c>
      <c r="AL4" s="51">
        <v>500.00111456005533</v>
      </c>
      <c r="AM4" s="10">
        <v>533</v>
      </c>
      <c r="AN4" s="51">
        <v>499.99765371124221</v>
      </c>
      <c r="AO4" s="51">
        <v>498.43005148414159</v>
      </c>
      <c r="AP4" s="10">
        <v>510.69179498965758</v>
      </c>
      <c r="AQ4" s="10">
        <v>511.60335727264874</v>
      </c>
      <c r="AR4" s="10">
        <v>506.99447481931372</v>
      </c>
      <c r="AS4" s="10">
        <v>512.81020413047122</v>
      </c>
      <c r="AT4" s="51">
        <v>500.00093652250462</v>
      </c>
      <c r="AU4" s="54">
        <v>499.99935152100755</v>
      </c>
      <c r="AV4" s="27">
        <v>517.07760882444222</v>
      </c>
    </row>
    <row r="5" spans="1:48" ht="13.5" customHeight="1" x14ac:dyDescent="0.2">
      <c r="A5" s="15">
        <v>4</v>
      </c>
      <c r="B5" s="26">
        <v>131</v>
      </c>
      <c r="C5" s="7" t="s">
        <v>11</v>
      </c>
      <c r="D5" s="7" t="s">
        <v>12</v>
      </c>
      <c r="E5" s="8">
        <f t="shared" si="0"/>
        <v>34</v>
      </c>
      <c r="F5" s="7">
        <f t="shared" si="1"/>
        <v>510.25384444634767</v>
      </c>
      <c r="G5" s="12">
        <f>I5+J5+K5+L5+O5+P5+Q5+R5+S5+T5+U5+W5+Z5+AA5+AD5+AE5+AH5+AM5+AN5+AT5+AV5</f>
        <v>7653.8076666952147</v>
      </c>
      <c r="H5" s="9">
        <f t="shared" si="2"/>
        <v>17050.708223667734</v>
      </c>
      <c r="I5" s="10">
        <v>516</v>
      </c>
      <c r="J5" s="10">
        <v>525.16206844565056</v>
      </c>
      <c r="K5" s="10">
        <v>513.90181515609106</v>
      </c>
      <c r="L5" s="10">
        <v>507.68917125679258</v>
      </c>
      <c r="M5" s="51">
        <v>499.36033293514703</v>
      </c>
      <c r="N5" s="51">
        <v>490.02402471113152</v>
      </c>
      <c r="O5" s="10">
        <v>511.98428895201567</v>
      </c>
      <c r="P5" s="10">
        <v>507.4202707278742</v>
      </c>
      <c r="Q5" s="10">
        <v>500.00234763827586</v>
      </c>
      <c r="R5" s="10">
        <v>533.91238670694861</v>
      </c>
      <c r="S5" s="10"/>
      <c r="T5" s="10">
        <v>499.99834613698948</v>
      </c>
      <c r="U5" s="10"/>
      <c r="V5" s="51">
        <v>500.08427941103565</v>
      </c>
      <c r="W5" s="10">
        <v>521.86971235194596</v>
      </c>
      <c r="X5" s="51">
        <v>496.2584157795431</v>
      </c>
      <c r="Y5" s="51">
        <v>499.99732720372049</v>
      </c>
      <c r="Z5" s="10">
        <v>504.13854840931003</v>
      </c>
      <c r="AA5" s="10"/>
      <c r="AB5" s="51">
        <v>482.95054369298953</v>
      </c>
      <c r="AC5" s="51">
        <v>499.03555476521723</v>
      </c>
      <c r="AD5" s="10">
        <v>501.08064865148424</v>
      </c>
      <c r="AE5" s="10"/>
      <c r="AF5" s="51">
        <v>495.58289001757214</v>
      </c>
      <c r="AG5" s="51">
        <v>498.7560549170226</v>
      </c>
      <c r="AH5" s="10">
        <v>502.65498473383781</v>
      </c>
      <c r="AI5" s="51">
        <v>489.67833774536734</v>
      </c>
      <c r="AJ5" s="51">
        <v>500.00113229765839</v>
      </c>
      <c r="AK5" s="51">
        <v>499.99756296684416</v>
      </c>
      <c r="AL5" s="51">
        <v>494.45729284508172</v>
      </c>
      <c r="AM5" s="10"/>
      <c r="AN5" s="10"/>
      <c r="AO5" s="51">
        <v>478.37411809572234</v>
      </c>
      <c r="AP5" s="51">
        <v>499.99770167777524</v>
      </c>
      <c r="AQ5" s="51">
        <v>500</v>
      </c>
      <c r="AR5" s="51">
        <v>484.7191967570219</v>
      </c>
      <c r="AS5" s="51">
        <v>496.09687223299107</v>
      </c>
      <c r="AT5" s="10">
        <v>502.42137893573579</v>
      </c>
      <c r="AU5" s="54">
        <v>491.52891892067163</v>
      </c>
      <c r="AV5" s="27">
        <v>505.57169859226457</v>
      </c>
    </row>
    <row r="6" spans="1:48" ht="13.5" customHeight="1" x14ac:dyDescent="0.2">
      <c r="A6" s="15">
        <v>5</v>
      </c>
      <c r="B6" s="26">
        <v>113</v>
      </c>
      <c r="C6" s="7" t="s">
        <v>81</v>
      </c>
      <c r="D6" s="7" t="s">
        <v>82</v>
      </c>
      <c r="E6" s="8">
        <f t="shared" si="0"/>
        <v>23</v>
      </c>
      <c r="F6" s="7">
        <f t="shared" si="1"/>
        <v>503.47996794988643</v>
      </c>
      <c r="G6" s="12">
        <f>I6+J6+K6+M6+O6+P6+Q6+R6+S6+T6+U6+V6+W6+X6+Z6+AA6+AB6+AC6+AD6+AE6+AF6+AG6+AH6+AK6+AL6+AM6+AO6+AP6+AQ6+AR6+AT6+AV6</f>
        <v>7552.1995192482964</v>
      </c>
      <c r="H6" s="9">
        <f t="shared" si="2"/>
        <v>11464.959221437492</v>
      </c>
      <c r="I6" s="10"/>
      <c r="J6" s="10"/>
      <c r="K6" s="10"/>
      <c r="L6" s="51">
        <v>481.88166742036162</v>
      </c>
      <c r="M6" s="10"/>
      <c r="N6" s="51">
        <v>479.00229846803461</v>
      </c>
      <c r="O6" s="10">
        <v>500.00256381331343</v>
      </c>
      <c r="P6" s="10">
        <v>499.99913172586849</v>
      </c>
      <c r="Q6" s="10"/>
      <c r="R6" s="10">
        <v>528.35745890525016</v>
      </c>
      <c r="S6" s="10">
        <v>499.99957421805141</v>
      </c>
      <c r="T6" s="10">
        <v>504.42656434767508</v>
      </c>
      <c r="U6" s="10"/>
      <c r="V6" s="10"/>
      <c r="W6" s="10">
        <v>509.33058375634522</v>
      </c>
      <c r="X6" s="10">
        <v>499.99930376177514</v>
      </c>
      <c r="Y6" s="51">
        <v>494.96779280483247</v>
      </c>
      <c r="Z6" s="10"/>
      <c r="AA6" s="10"/>
      <c r="AB6" s="10">
        <v>502</v>
      </c>
      <c r="AC6" s="10"/>
      <c r="AD6" s="10">
        <v>499.99868853319003</v>
      </c>
      <c r="AE6" s="10"/>
      <c r="AF6" s="10">
        <v>499.9987964277978</v>
      </c>
      <c r="AG6" s="10">
        <v>500.00071655822757</v>
      </c>
      <c r="AH6" s="10">
        <v>500</v>
      </c>
      <c r="AI6" s="51">
        <v>494.8429149393138</v>
      </c>
      <c r="AJ6" s="51">
        <v>497.70143575343093</v>
      </c>
      <c r="AK6" s="10"/>
      <c r="AL6" s="10"/>
      <c r="AM6" s="10"/>
      <c r="AN6" s="51">
        <v>489.89160145939167</v>
      </c>
      <c r="AO6" s="10">
        <v>501.51337952075255</v>
      </c>
      <c r="AP6" s="10">
        <v>506.57205240174682</v>
      </c>
      <c r="AQ6" s="10"/>
      <c r="AR6" s="10"/>
      <c r="AS6" s="51">
        <v>485.22506999784616</v>
      </c>
      <c r="AT6" s="10"/>
      <c r="AU6" s="54">
        <v>489.24692134598297</v>
      </c>
      <c r="AV6" s="27">
        <v>500.00070527830286</v>
      </c>
    </row>
    <row r="7" spans="1:48" ht="13.5" customHeight="1" x14ac:dyDescent="0.2">
      <c r="A7" s="15">
        <v>6</v>
      </c>
      <c r="B7" s="26">
        <v>159</v>
      </c>
      <c r="C7" s="7" t="s">
        <v>89</v>
      </c>
      <c r="D7" s="7" t="s">
        <v>10</v>
      </c>
      <c r="E7" s="8">
        <f t="shared" si="0"/>
        <v>15</v>
      </c>
      <c r="F7" s="7">
        <f t="shared" si="1"/>
        <v>499.99011256444277</v>
      </c>
      <c r="G7" s="12">
        <f>I7+J7+K7+L7+M7+N7+O7+P7+Q7+R7+S7+T7+U7+V7+W7+X7+Y7+Z7+AA7+AB7+AC7+AD7+AE7+AF7+AG7+AH7+AI7+AJ7+AK7+AL7+AM7+AN7+AO7+AP7+AQ7+AR7+AS7+AT7+AU7+AV7</f>
        <v>7499.8516884666415</v>
      </c>
      <c r="H7" s="9">
        <f t="shared" si="2"/>
        <v>7499.8516884666415</v>
      </c>
      <c r="I7" s="10"/>
      <c r="J7" s="10"/>
      <c r="K7" s="10"/>
      <c r="L7" s="10"/>
      <c r="M7" s="10">
        <v>505.67463681553693</v>
      </c>
      <c r="N7" s="10">
        <v>500.00104003078491</v>
      </c>
      <c r="O7" s="10"/>
      <c r="P7" s="10">
        <v>493.62035581873909</v>
      </c>
      <c r="Q7" s="10">
        <v>489.30239928631795</v>
      </c>
      <c r="R7" s="10"/>
      <c r="S7" s="10">
        <v>501.85513194982582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>
        <v>500.42850182005799</v>
      </c>
      <c r="AH7" s="10">
        <v>493.02697759487893</v>
      </c>
      <c r="AI7" s="10">
        <v>503.43181326274077</v>
      </c>
      <c r="AJ7" s="10">
        <v>499.08142352461613</v>
      </c>
      <c r="AK7" s="10">
        <v>506.06333849172017</v>
      </c>
      <c r="AL7" s="10">
        <v>515.08445578818896</v>
      </c>
      <c r="AM7" s="10"/>
      <c r="AN7" s="10">
        <v>496.88002252437207</v>
      </c>
      <c r="AO7" s="10"/>
      <c r="AP7" s="10"/>
      <c r="AQ7" s="10"/>
      <c r="AR7" s="10">
        <v>499.99963934851922</v>
      </c>
      <c r="AS7" s="10">
        <v>504</v>
      </c>
      <c r="AT7" s="10"/>
      <c r="AU7" s="44"/>
      <c r="AV7" s="27">
        <v>491.40195221034224</v>
      </c>
    </row>
    <row r="8" spans="1:48" ht="13.5" customHeight="1" x14ac:dyDescent="0.2">
      <c r="A8" s="15">
        <v>7</v>
      </c>
      <c r="B8" s="26">
        <v>122</v>
      </c>
      <c r="C8" s="7" t="s">
        <v>69</v>
      </c>
      <c r="D8" s="7" t="s">
        <v>70</v>
      </c>
      <c r="E8" s="8">
        <f t="shared" si="0"/>
        <v>23</v>
      </c>
      <c r="F8" s="7">
        <f t="shared" si="1"/>
        <v>494.46200124040166</v>
      </c>
      <c r="G8" s="12">
        <f>I8+J8+M8+R8+S8+U8+V8+W8+X8+Y8+Z8+AA8+AB8+AC8+AE8+AF8+AG8+AH8+AI8+AJ8+AK8+AL8+AM8+AN8+AO8+AP8+AQ8+AR8+AS8+AT8+AU8+AV8</f>
        <v>7416.9300186060245</v>
      </c>
      <c r="H8" s="9">
        <f t="shared" si="2"/>
        <v>11113.216402625643</v>
      </c>
      <c r="I8" s="10"/>
      <c r="J8" s="10"/>
      <c r="K8" s="51">
        <v>472.09467163857141</v>
      </c>
      <c r="L8" s="51">
        <v>463.78928171634891</v>
      </c>
      <c r="M8" s="10">
        <v>475.45373974027973</v>
      </c>
      <c r="N8" s="51">
        <v>440.56744079624752</v>
      </c>
      <c r="O8" s="51">
        <v>458.21497061869945</v>
      </c>
      <c r="P8" s="51">
        <v>464.44851568537229</v>
      </c>
      <c r="Q8" s="51">
        <v>469.66851347544366</v>
      </c>
      <c r="R8" s="10">
        <v>478.67354949211415</v>
      </c>
      <c r="S8" s="10">
        <v>474.75538827055891</v>
      </c>
      <c r="T8" s="51">
        <v>453.72904762298538</v>
      </c>
      <c r="U8" s="10">
        <v>500</v>
      </c>
      <c r="V8" s="10">
        <v>502.7514748896931</v>
      </c>
      <c r="W8" s="10">
        <v>500.00000000000011</v>
      </c>
      <c r="X8" s="10">
        <v>493.90443434125422</v>
      </c>
      <c r="Y8" s="10">
        <v>493.23782541294702</v>
      </c>
      <c r="Z8" s="10">
        <v>487.44433732727362</v>
      </c>
      <c r="AA8" s="10"/>
      <c r="AB8" s="10">
        <v>492.89677563430848</v>
      </c>
      <c r="AC8" s="10">
        <v>513.90704923691669</v>
      </c>
      <c r="AD8" s="51">
        <v>473.773942465951</v>
      </c>
      <c r="AE8" s="10">
        <v>516.37524285317795</v>
      </c>
      <c r="AF8" s="10">
        <v>504.1282526538767</v>
      </c>
      <c r="AG8" s="10"/>
      <c r="AH8" s="10"/>
      <c r="AI8" s="10">
        <v>500.52444932820538</v>
      </c>
      <c r="AJ8" s="10"/>
      <c r="AK8" s="10"/>
      <c r="AL8" s="10"/>
      <c r="AM8" s="10"/>
      <c r="AN8" s="10"/>
      <c r="AO8" s="10"/>
      <c r="AP8" s="10">
        <v>482.8774994254195</v>
      </c>
      <c r="AQ8" s="10"/>
      <c r="AR8" s="10"/>
      <c r="AS8" s="10"/>
      <c r="AT8" s="10"/>
      <c r="AU8" s="44"/>
      <c r="AV8" s="27"/>
    </row>
    <row r="9" spans="1:48" ht="13.5" customHeight="1" x14ac:dyDescent="0.2">
      <c r="A9" s="15">
        <v>8</v>
      </c>
      <c r="B9" s="26">
        <v>153</v>
      </c>
      <c r="C9" s="7" t="s">
        <v>15</v>
      </c>
      <c r="D9" s="7" t="s">
        <v>16</v>
      </c>
      <c r="E9" s="8">
        <f t="shared" si="0"/>
        <v>25</v>
      </c>
      <c r="F9" s="7">
        <f t="shared" si="1"/>
        <v>487.37853190885141</v>
      </c>
      <c r="G9" s="12">
        <f>I9+J9+K9+L9+M9+O9+P9+Q9+R9+T9+U9+V9+W9+Y9+Z9+AA9+AB9+AC9+AD9+AE9+AI9+AK9+AL9+AM9+AN9+AP9+AQ9+AS9+AT9+AV9</f>
        <v>7310.6779786327716</v>
      </c>
      <c r="H9" s="9">
        <f t="shared" si="2"/>
        <v>11981.120733014108</v>
      </c>
      <c r="I9" s="10">
        <v>500</v>
      </c>
      <c r="J9" s="10">
        <v>484.15498266244538</v>
      </c>
      <c r="K9" s="10">
        <v>500.0030817590681</v>
      </c>
      <c r="L9" s="10">
        <v>489.34176483234614</v>
      </c>
      <c r="M9" s="10"/>
      <c r="N9" s="51">
        <v>471.2982704288047</v>
      </c>
      <c r="O9" s="10"/>
      <c r="P9" s="10">
        <v>480.58452214533179</v>
      </c>
      <c r="Q9" s="10"/>
      <c r="R9" s="10">
        <v>496.87180341128055</v>
      </c>
      <c r="S9" s="51">
        <v>468.80806601323332</v>
      </c>
      <c r="T9" s="10"/>
      <c r="U9" s="10">
        <v>489.38887414875745</v>
      </c>
      <c r="V9" s="10"/>
      <c r="W9" s="10">
        <v>485.46531302876485</v>
      </c>
      <c r="X9" s="51">
        <v>468.83707329299796</v>
      </c>
      <c r="Y9" s="10"/>
      <c r="Z9" s="10">
        <v>479.86350211938975</v>
      </c>
      <c r="AA9" s="10">
        <v>499.99964406097945</v>
      </c>
      <c r="AB9" s="10">
        <v>487.7982581210382</v>
      </c>
      <c r="AC9" s="10">
        <v>483.97786587725818</v>
      </c>
      <c r="AD9" s="10"/>
      <c r="AE9" s="10"/>
      <c r="AF9" s="51">
        <v>461.47365380449173</v>
      </c>
      <c r="AG9" s="51">
        <v>467.25519982420451</v>
      </c>
      <c r="AH9" s="51">
        <v>468.14165818546542</v>
      </c>
      <c r="AI9" s="10"/>
      <c r="AJ9" s="51">
        <v>470.16169210562066</v>
      </c>
      <c r="AK9" s="10"/>
      <c r="AL9" s="10"/>
      <c r="AM9" s="10"/>
      <c r="AN9" s="10"/>
      <c r="AO9" s="51">
        <v>461.32079069471808</v>
      </c>
      <c r="AP9" s="10">
        <v>473.72098368191223</v>
      </c>
      <c r="AQ9" s="10">
        <v>478.72669762433543</v>
      </c>
      <c r="AR9" s="51">
        <v>470.05582884923342</v>
      </c>
      <c r="AS9" s="10"/>
      <c r="AT9" s="10">
        <v>480.78068515986433</v>
      </c>
      <c r="AU9" s="54">
        <v>463.09052118256625</v>
      </c>
      <c r="AV9" s="27"/>
    </row>
    <row r="10" spans="1:48" ht="13.5" customHeight="1" x14ac:dyDescent="0.2">
      <c r="A10" s="15">
        <v>9</v>
      </c>
      <c r="B10" s="26">
        <v>165</v>
      </c>
      <c r="C10" s="7" t="s">
        <v>18</v>
      </c>
      <c r="D10" s="7" t="s">
        <v>19</v>
      </c>
      <c r="E10" s="8">
        <f t="shared" si="0"/>
        <v>36</v>
      </c>
      <c r="F10" s="7">
        <f t="shared" si="1"/>
        <v>486.89794492117892</v>
      </c>
      <c r="G10" s="12">
        <f>I10+J10+K10+L10+M10+N10+O10+R10+T10+U10+V10+W10+AA10+AB10+AC10+AK10+AL10+AM10+AN10</f>
        <v>7303.4691738176834</v>
      </c>
      <c r="H10" s="9">
        <f t="shared" si="2"/>
        <v>15641.374563490392</v>
      </c>
      <c r="I10" s="10">
        <v>482</v>
      </c>
      <c r="J10" s="10">
        <v>500.00251268907988</v>
      </c>
      <c r="K10" s="10">
        <v>513.22613948041544</v>
      </c>
      <c r="L10" s="10">
        <v>500.00111200895532</v>
      </c>
      <c r="M10" s="10">
        <v>499.99807329197324</v>
      </c>
      <c r="N10" s="10">
        <v>476.89103597466487</v>
      </c>
      <c r="O10" s="10">
        <v>487.94853913917404</v>
      </c>
      <c r="P10" s="51">
        <v>332.38011304929194</v>
      </c>
      <c r="Q10" s="51">
        <v>463.41851347544366</v>
      </c>
      <c r="R10" s="10">
        <v>495.00321145657398</v>
      </c>
      <c r="S10" s="51">
        <v>457.67599696843251</v>
      </c>
      <c r="T10" s="10">
        <v>467.29692629559497</v>
      </c>
      <c r="U10" s="10">
        <v>487.44671442469269</v>
      </c>
      <c r="V10" s="10">
        <v>481.74111347974815</v>
      </c>
      <c r="W10" s="10">
        <v>489.58580090242532</v>
      </c>
      <c r="X10" s="51">
        <v>335.05385402669378</v>
      </c>
      <c r="Y10" s="51">
        <v>455.88817020366707</v>
      </c>
      <c r="Z10" s="51">
        <v>465.71829714303203</v>
      </c>
      <c r="AA10" s="10">
        <v>483.80459659651103</v>
      </c>
      <c r="AB10" s="10">
        <v>469.92853829900525</v>
      </c>
      <c r="AC10" s="10">
        <v>468.594859778868</v>
      </c>
      <c r="AD10" s="51">
        <v>463.33302732441098</v>
      </c>
      <c r="AE10" s="51">
        <v>461.02177583495234</v>
      </c>
      <c r="AF10" s="51">
        <v>458.46311853581426</v>
      </c>
      <c r="AG10" s="51">
        <v>306.9955191225506</v>
      </c>
      <c r="AH10" s="51">
        <v>379.17164476304265</v>
      </c>
      <c r="AI10" s="51">
        <v>398.08659241130135</v>
      </c>
      <c r="AJ10" s="51">
        <v>399.33364282802665</v>
      </c>
      <c r="AK10" s="10"/>
      <c r="AL10" s="10"/>
      <c r="AM10" s="10"/>
      <c r="AN10" s="10"/>
      <c r="AO10" s="51">
        <v>388.00610182419121</v>
      </c>
      <c r="AP10" s="51">
        <v>426.74327740749254</v>
      </c>
      <c r="AQ10" s="51">
        <v>189.79069923951818</v>
      </c>
      <c r="AR10" s="51">
        <v>363.36898974307189</v>
      </c>
      <c r="AS10" s="51">
        <v>396.88858576431267</v>
      </c>
      <c r="AT10" s="51">
        <v>378.66461256063985</v>
      </c>
      <c r="AU10" s="54">
        <v>418.7245066696064</v>
      </c>
      <c r="AV10" s="56">
        <v>399.17835077721679</v>
      </c>
    </row>
    <row r="11" spans="1:48" ht="13.5" customHeight="1" x14ac:dyDescent="0.2">
      <c r="A11" s="15">
        <v>10</v>
      </c>
      <c r="B11" s="26">
        <v>160</v>
      </c>
      <c r="C11" s="7" t="s">
        <v>99</v>
      </c>
      <c r="D11" s="7" t="s">
        <v>98</v>
      </c>
      <c r="E11" s="8">
        <f t="shared" si="0"/>
        <v>16</v>
      </c>
      <c r="F11" s="7">
        <f t="shared" si="1"/>
        <v>482.78386693152993</v>
      </c>
      <c r="G11" s="12">
        <f>I11+J11+K11+L11+M11+N11+O11+P11+Q11+R11+S11+T11+U11+V11+W11+X11+Y11+Z11+AA11+AB11+AC11+AD11+AE11+AF11+AG11+AH11+AI11+AJ11+AK11+AL11+AM11+AN11+AO11+AP11+AQ11+AS11+AT11+AU11+AV11</f>
        <v>7241.7580039729492</v>
      </c>
      <c r="H11" s="9">
        <f t="shared" si="2"/>
        <v>7694.2576793866165</v>
      </c>
      <c r="I11" s="10"/>
      <c r="J11" s="10"/>
      <c r="K11" s="10"/>
      <c r="L11" s="10"/>
      <c r="M11" s="10"/>
      <c r="N11" s="10">
        <v>465.04924545766551</v>
      </c>
      <c r="O11" s="10">
        <v>485.55137369117335</v>
      </c>
      <c r="P11" s="10">
        <v>489.04932665341101</v>
      </c>
      <c r="Q11" s="10"/>
      <c r="R11" s="10"/>
      <c r="S11" s="10"/>
      <c r="T11" s="10">
        <v>479.6554176417568</v>
      </c>
      <c r="U11" s="10">
        <v>499.33359865570003</v>
      </c>
      <c r="V11" s="10">
        <v>500</v>
      </c>
      <c r="W11" s="10">
        <v>495.46531302876491</v>
      </c>
      <c r="X11" s="10"/>
      <c r="Y11" s="10"/>
      <c r="Z11" s="10"/>
      <c r="AA11" s="10">
        <v>470.57914838029944</v>
      </c>
      <c r="AB11" s="10"/>
      <c r="AC11" s="10"/>
      <c r="AD11" s="10">
        <v>485.88009258955674</v>
      </c>
      <c r="AE11" s="10">
        <v>499.9988435562957</v>
      </c>
      <c r="AF11" s="10">
        <v>483.14076178096593</v>
      </c>
      <c r="AG11" s="10">
        <v>471.49746338387456</v>
      </c>
      <c r="AH11" s="10">
        <v>478.692272519433</v>
      </c>
      <c r="AI11" s="10"/>
      <c r="AJ11" s="10"/>
      <c r="AK11" s="10"/>
      <c r="AL11" s="10">
        <v>470.94481255886274</v>
      </c>
      <c r="AM11" s="10"/>
      <c r="AN11" s="10"/>
      <c r="AO11" s="10"/>
      <c r="AP11" s="10"/>
      <c r="AQ11" s="10"/>
      <c r="AR11" s="51">
        <v>452.49967541366732</v>
      </c>
      <c r="AS11" s="10">
        <v>466.92033407519079</v>
      </c>
      <c r="AT11" s="10"/>
      <c r="AU11" s="44"/>
      <c r="AV11" s="27"/>
    </row>
    <row r="12" spans="1:48" ht="13.5" customHeight="1" x14ac:dyDescent="0.2">
      <c r="A12" s="15">
        <v>11</v>
      </c>
      <c r="B12" s="26">
        <v>145</v>
      </c>
      <c r="C12" s="7" t="s">
        <v>20</v>
      </c>
      <c r="D12" s="7" t="s">
        <v>21</v>
      </c>
      <c r="E12" s="8">
        <f t="shared" si="0"/>
        <v>28</v>
      </c>
      <c r="F12" s="7">
        <f t="shared" si="1"/>
        <v>467.3505808440832</v>
      </c>
      <c r="G12" s="12">
        <f>I12+K12+M12+P12+R12+S12+T12+U12+V12+Y12+Z12+AA12+AB12+AC12+AF12+AG12+AH12+AI12+AJ12+AK12+AM12+AN12+AO12+AP12+AQ12+AR12+AV12</f>
        <v>7010.258712661248</v>
      </c>
      <c r="H12" s="9">
        <f t="shared" si="2"/>
        <v>12649.637322930808</v>
      </c>
      <c r="I12" s="10">
        <v>455</v>
      </c>
      <c r="J12" s="51">
        <v>451.33256277534883</v>
      </c>
      <c r="K12" s="10">
        <v>473.89595981386174</v>
      </c>
      <c r="L12" s="51">
        <v>435.40414112134999</v>
      </c>
      <c r="M12" s="10">
        <v>466.26719586913805</v>
      </c>
      <c r="N12" s="51">
        <v>440.86176950837739</v>
      </c>
      <c r="O12" s="51">
        <v>439.16173559906065</v>
      </c>
      <c r="P12" s="10">
        <v>457.16803709267106</v>
      </c>
      <c r="Q12" s="51">
        <v>400.56225936707665</v>
      </c>
      <c r="R12" s="10"/>
      <c r="S12" s="10"/>
      <c r="T12" s="10"/>
      <c r="U12" s="10"/>
      <c r="V12" s="10">
        <v>470.55839241154797</v>
      </c>
      <c r="W12" s="51">
        <v>445.84954878736619</v>
      </c>
      <c r="X12" s="51">
        <v>453.63123046181477</v>
      </c>
      <c r="Y12" s="10">
        <v>456.50558614422414</v>
      </c>
      <c r="Z12" s="10">
        <v>471.08448484292046</v>
      </c>
      <c r="AA12" s="10">
        <v>455.14420869416654</v>
      </c>
      <c r="AB12" s="10"/>
      <c r="AC12" s="10">
        <v>465.37725290013498</v>
      </c>
      <c r="AD12" s="51">
        <v>425.51130812256963</v>
      </c>
      <c r="AE12" s="51">
        <v>441.81180035155899</v>
      </c>
      <c r="AF12" s="10">
        <v>470.32552616164787</v>
      </c>
      <c r="AG12" s="10"/>
      <c r="AH12" s="10">
        <v>472.17428499786138</v>
      </c>
      <c r="AI12" s="10"/>
      <c r="AJ12" s="10"/>
      <c r="AK12" s="10">
        <v>458.78976933481181</v>
      </c>
      <c r="AL12" s="51">
        <v>419.328143198676</v>
      </c>
      <c r="AM12" s="10">
        <v>497.87257907724518</v>
      </c>
      <c r="AN12" s="10"/>
      <c r="AO12" s="10">
        <v>462.678446577258</v>
      </c>
      <c r="AP12" s="10"/>
      <c r="AQ12" s="10"/>
      <c r="AR12" s="10"/>
      <c r="AS12" s="51">
        <v>408.60315409098519</v>
      </c>
      <c r="AT12" s="51">
        <v>427.70842308340673</v>
      </c>
      <c r="AU12" s="54">
        <v>449.61253380196752</v>
      </c>
      <c r="AV12" s="27">
        <v>477.41698874375845</v>
      </c>
    </row>
    <row r="13" spans="1:48" ht="13.5" customHeight="1" x14ac:dyDescent="0.2">
      <c r="A13" s="15">
        <v>12</v>
      </c>
      <c r="B13" s="26">
        <v>166</v>
      </c>
      <c r="C13" s="7" t="s">
        <v>26</v>
      </c>
      <c r="D13" s="7" t="s">
        <v>27</v>
      </c>
      <c r="E13" s="8">
        <f t="shared" si="0"/>
        <v>17</v>
      </c>
      <c r="F13" s="7">
        <f t="shared" si="1"/>
        <v>466.56008771182184</v>
      </c>
      <c r="G13" s="12">
        <f>I13+J13+K13+L13+M13+N13+O13+P13+Q13+R13+S13+T13+V13+W13+X13+Y13+AA13+AB13+AC13+AD13+AE13+AF13+AG13+AH13+AI13+AJ13+AK13+AL13+AM13+AN13+AO13+AP13+AQ13+AR13+AS13+AT13+AU13+AV13</f>
        <v>6998.4013156773271</v>
      </c>
      <c r="H13" s="9">
        <f t="shared" si="2"/>
        <v>7846.2009707862653</v>
      </c>
      <c r="I13" s="10">
        <v>470</v>
      </c>
      <c r="J13" s="10">
        <v>477.69234634906286</v>
      </c>
      <c r="K13" s="10">
        <v>486.1659835434067</v>
      </c>
      <c r="L13" s="10">
        <v>475.1962695806244</v>
      </c>
      <c r="M13" s="10">
        <v>487.72783322415319</v>
      </c>
      <c r="N13" s="10">
        <v>476.83539432767213</v>
      </c>
      <c r="O13" s="10">
        <v>475.43764293259233</v>
      </c>
      <c r="P13" s="10"/>
      <c r="Q13" s="10"/>
      <c r="R13" s="10"/>
      <c r="S13" s="10">
        <v>453.31897028893559</v>
      </c>
      <c r="T13" s="10">
        <v>453.55291121236428</v>
      </c>
      <c r="U13" s="51">
        <v>412.86415494826213</v>
      </c>
      <c r="V13" s="10"/>
      <c r="W13" s="10"/>
      <c r="X13" s="10"/>
      <c r="Y13" s="10">
        <v>445.46025551932439</v>
      </c>
      <c r="Z13" s="51">
        <v>434.93550016067582</v>
      </c>
      <c r="AA13" s="10">
        <v>483.64638170188687</v>
      </c>
      <c r="AB13" s="10">
        <v>453.05000601240283</v>
      </c>
      <c r="AC13" s="10">
        <v>468.39506689400525</v>
      </c>
      <c r="AD13" s="10"/>
      <c r="AE13" s="10"/>
      <c r="AF13" s="10"/>
      <c r="AG13" s="10"/>
      <c r="AH13" s="10">
        <v>442.83375370591625</v>
      </c>
      <c r="AI13" s="10"/>
      <c r="AJ13" s="10">
        <v>449.08850038498122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44"/>
      <c r="AV13" s="27"/>
    </row>
    <row r="14" spans="1:48" ht="13.5" customHeight="1" x14ac:dyDescent="0.2">
      <c r="A14" s="15">
        <v>13</v>
      </c>
      <c r="B14" s="28">
        <v>112</v>
      </c>
      <c r="C14" s="7" t="s">
        <v>25</v>
      </c>
      <c r="D14" s="7" t="s">
        <v>17</v>
      </c>
      <c r="E14" s="8">
        <f t="shared" si="0"/>
        <v>35</v>
      </c>
      <c r="F14" s="7">
        <f t="shared" si="1"/>
        <v>466.20219987912441</v>
      </c>
      <c r="G14" s="12">
        <f>J14+K14+M14+O14+R14+T14+U14+V14+W14+AA14+AB14+AC14+AE14+AG14+AK14+AM14+AN14+AT14+AU14+AV14</f>
        <v>6993.0329981868663</v>
      </c>
      <c r="H14" s="9">
        <f t="shared" si="2"/>
        <v>15883.222850976183</v>
      </c>
      <c r="I14" s="51">
        <v>437</v>
      </c>
      <c r="J14" s="10">
        <v>455.06139336985109</v>
      </c>
      <c r="K14" s="10">
        <v>462.58436315448864</v>
      </c>
      <c r="L14" s="51">
        <v>453.02725904619285</v>
      </c>
      <c r="M14" s="10">
        <v>460.60652768679438</v>
      </c>
      <c r="N14" s="51">
        <v>437.19358092999551</v>
      </c>
      <c r="O14" s="11">
        <v>454.66665299299564</v>
      </c>
      <c r="P14" s="51">
        <v>453.41275147389536</v>
      </c>
      <c r="Q14" s="51">
        <v>449.70302375809933</v>
      </c>
      <c r="R14" s="10">
        <v>486.33406284939463</v>
      </c>
      <c r="S14" s="51">
        <v>450.9465132716233</v>
      </c>
      <c r="T14" s="10">
        <v>465.21181850507321</v>
      </c>
      <c r="U14" s="10">
        <v>471.26647209693112</v>
      </c>
      <c r="V14" s="10">
        <v>464.99429874572411</v>
      </c>
      <c r="W14" s="10">
        <v>475.13818386914841</v>
      </c>
      <c r="X14" s="51">
        <v>453.09164583753977</v>
      </c>
      <c r="Y14" s="51">
        <v>443.50376864275404</v>
      </c>
      <c r="Z14" s="51">
        <v>443.2577392155963</v>
      </c>
      <c r="AA14" s="10">
        <v>469.61490957369176</v>
      </c>
      <c r="AB14" s="10">
        <v>466.69300671671272</v>
      </c>
      <c r="AC14" s="10">
        <v>474.4348790259312</v>
      </c>
      <c r="AD14" s="51">
        <v>435.42534147317053</v>
      </c>
      <c r="AE14" s="10"/>
      <c r="AF14" s="51">
        <v>432.14661114186902</v>
      </c>
      <c r="AG14" s="10"/>
      <c r="AH14" s="51">
        <v>441.73341003289238</v>
      </c>
      <c r="AI14" s="51">
        <v>440.15450443700786</v>
      </c>
      <c r="AJ14" s="51">
        <v>449.68861814393767</v>
      </c>
      <c r="AK14" s="10"/>
      <c r="AL14" s="51">
        <v>432.37964144603029</v>
      </c>
      <c r="AM14" s="10"/>
      <c r="AN14" s="10"/>
      <c r="AO14" s="51">
        <v>443.80728405262823</v>
      </c>
      <c r="AP14" s="51">
        <v>441.04343829004824</v>
      </c>
      <c r="AQ14" s="51">
        <v>451.91658734965824</v>
      </c>
      <c r="AR14" s="51">
        <v>450.32458633275144</v>
      </c>
      <c r="AS14" s="51">
        <v>450.43354791362538</v>
      </c>
      <c r="AT14" s="10">
        <v>467.75693494914685</v>
      </c>
      <c r="AU14" s="44">
        <v>459.16657479880939</v>
      </c>
      <c r="AV14" s="27">
        <v>459.5029198521737</v>
      </c>
    </row>
    <row r="15" spans="1:48" ht="13.5" customHeight="1" x14ac:dyDescent="0.2">
      <c r="A15" s="15">
        <v>14</v>
      </c>
      <c r="B15" s="26">
        <v>144</v>
      </c>
      <c r="C15" s="7" t="s">
        <v>90</v>
      </c>
      <c r="D15" s="7" t="s">
        <v>82</v>
      </c>
      <c r="E15" s="8">
        <f t="shared" si="0"/>
        <v>15</v>
      </c>
      <c r="F15" s="7">
        <f t="shared" si="1"/>
        <v>464.59849620348933</v>
      </c>
      <c r="G15" s="12">
        <f>I15+J15+K15+L15+M15+N15+O15+P15+Q15+R15+S15+T15+U15+V15+W15+X15+Y15+Z15+AA15+AB15+AC15+AD15+AE15+AF15+AG15+AH15+AI15+AJ15+AK15+AL15+AM15+AN15+AO15+AP15+AQ15+AR15+AS15+AT15+AU15+AV15</f>
        <v>6968.9774430523403</v>
      </c>
      <c r="H15" s="9">
        <f t="shared" si="2"/>
        <v>6968.9774430523403</v>
      </c>
      <c r="I15" s="10"/>
      <c r="J15" s="10"/>
      <c r="K15" s="10"/>
      <c r="L15" s="10"/>
      <c r="M15" s="10">
        <v>448.31942892374093</v>
      </c>
      <c r="N15" s="10"/>
      <c r="O15" s="10">
        <v>463.02776097055721</v>
      </c>
      <c r="P15" s="10"/>
      <c r="Q15" s="10"/>
      <c r="R15" s="10">
        <v>489.54968242262771</v>
      </c>
      <c r="S15" s="10"/>
      <c r="T15" s="10"/>
      <c r="U15" s="10">
        <v>463.31940390908289</v>
      </c>
      <c r="V15" s="10">
        <v>473.40654074331133</v>
      </c>
      <c r="W15" s="10">
        <v>477.30224196277504</v>
      </c>
      <c r="X15" s="10"/>
      <c r="Y15" s="10">
        <v>466.30472550382206</v>
      </c>
      <c r="Z15" s="10"/>
      <c r="AA15" s="10"/>
      <c r="AB15" s="10"/>
      <c r="AC15" s="10">
        <v>456.60467159698328</v>
      </c>
      <c r="AD15" s="10"/>
      <c r="AE15" s="10"/>
      <c r="AF15" s="10"/>
      <c r="AG15" s="10"/>
      <c r="AH15" s="10">
        <v>436.65575172942761</v>
      </c>
      <c r="AI15" s="10">
        <v>457.24739024024768</v>
      </c>
      <c r="AJ15" s="10"/>
      <c r="AK15" s="10"/>
      <c r="AL15" s="10">
        <v>453.96894835685987</v>
      </c>
      <c r="AM15" s="10">
        <v>500.00311573070115</v>
      </c>
      <c r="AN15" s="10"/>
      <c r="AO15" s="10"/>
      <c r="AP15" s="10">
        <v>457.82980923925538</v>
      </c>
      <c r="AQ15" s="10"/>
      <c r="AR15" s="10"/>
      <c r="AS15" s="10"/>
      <c r="AT15" s="10">
        <v>449.94427691097417</v>
      </c>
      <c r="AU15" s="44"/>
      <c r="AV15" s="27">
        <v>475.49369481197289</v>
      </c>
    </row>
    <row r="16" spans="1:48" ht="13.5" customHeight="1" x14ac:dyDescent="0.2">
      <c r="A16" s="15">
        <v>15</v>
      </c>
      <c r="B16" s="26">
        <v>146</v>
      </c>
      <c r="C16" s="7" t="s">
        <v>22</v>
      </c>
      <c r="D16" s="7" t="s">
        <v>12</v>
      </c>
      <c r="E16" s="8">
        <f t="shared" si="0"/>
        <v>22</v>
      </c>
      <c r="F16" s="7">
        <f t="shared" si="1"/>
        <v>462.17883586294334</v>
      </c>
      <c r="G16" s="12">
        <f>J16+K16+L16+M16+N16+O16+P16+Q16+R16+S16+T16+U16+V16+W16+X16+Y16+Z16+AA16+AB16+AC16+AD16+AE16+AF16+AG16+AH16+AJ16+AL16+AM16+AP16+AQ16+AT16+AU16+AV16</f>
        <v>6932.6825379441498</v>
      </c>
      <c r="H16" s="9">
        <f t="shared" si="2"/>
        <v>9991.8356909352806</v>
      </c>
      <c r="I16" s="51">
        <v>425</v>
      </c>
      <c r="J16" s="10">
        <v>454.06301824212278</v>
      </c>
      <c r="K16" s="10">
        <v>472.18712441061359</v>
      </c>
      <c r="L16" s="10"/>
      <c r="M16" s="10">
        <v>470.4943932796424</v>
      </c>
      <c r="N16" s="10">
        <v>456.76696030202493</v>
      </c>
      <c r="O16" s="10">
        <v>469.62291433786947</v>
      </c>
      <c r="P16" s="10"/>
      <c r="Q16" s="10">
        <v>449.63846370551221</v>
      </c>
      <c r="R16" s="10"/>
      <c r="S16" s="10">
        <v>454.7163866440718</v>
      </c>
      <c r="T16" s="10"/>
      <c r="U16" s="10">
        <v>470.10878217033701</v>
      </c>
      <c r="V16" s="10">
        <v>461.42481780774381</v>
      </c>
      <c r="W16" s="10"/>
      <c r="X16" s="10">
        <v>454.64495331722696</v>
      </c>
      <c r="Y16" s="10">
        <v>455.43914042871654</v>
      </c>
      <c r="Z16" s="10"/>
      <c r="AA16" s="10"/>
      <c r="AB16" s="10"/>
      <c r="AC16" s="10">
        <v>463.9860249584201</v>
      </c>
      <c r="AD16" s="10"/>
      <c r="AE16" s="10">
        <v>471.75270607826815</v>
      </c>
      <c r="AF16" s="10"/>
      <c r="AG16" s="10"/>
      <c r="AH16" s="10"/>
      <c r="AI16" s="51">
        <v>442.88497078068031</v>
      </c>
      <c r="AJ16" s="10"/>
      <c r="AK16" s="51">
        <v>448.94781093496772</v>
      </c>
      <c r="AL16" s="10"/>
      <c r="AM16" s="10">
        <v>476.36282060868916</v>
      </c>
      <c r="AN16" s="51">
        <v>443.45092150490962</v>
      </c>
      <c r="AO16" s="51">
        <v>435.68804423822542</v>
      </c>
      <c r="AP16" s="10"/>
      <c r="AQ16" s="10"/>
      <c r="AR16" s="51">
        <v>432.72695797688948</v>
      </c>
      <c r="AS16" s="51">
        <v>430.45444755545975</v>
      </c>
      <c r="AT16" s="10"/>
      <c r="AU16" s="44"/>
      <c r="AV16" s="27">
        <v>451.47403165289029</v>
      </c>
    </row>
    <row r="17" spans="1:48" ht="13.5" customHeight="1" x14ac:dyDescent="0.2">
      <c r="A17" s="15">
        <v>16</v>
      </c>
      <c r="B17" s="26">
        <v>142</v>
      </c>
      <c r="C17" s="7" t="s">
        <v>8</v>
      </c>
      <c r="D17" s="7" t="s">
        <v>10</v>
      </c>
      <c r="E17" s="8">
        <f t="shared" si="0"/>
        <v>21</v>
      </c>
      <c r="F17" s="7">
        <f t="shared" si="1"/>
        <v>459.88443779951905</v>
      </c>
      <c r="G17" s="12">
        <f>I17+J17+K17+L17+M17+N17+O17+P17+Q17+R17+U17+V17+W17+Y17+Z17+AA17+AB17+AC17+AD17+AE17+AF17+AH17+AI17+AJ17+AK17+AL17+AM17+AO17+AP17+AQ17+AR17+AT17+AU17+AV17</f>
        <v>6898.2665669927856</v>
      </c>
      <c r="H17" s="9">
        <f t="shared" si="2"/>
        <v>9446.595484435753</v>
      </c>
      <c r="I17" s="10">
        <v>487</v>
      </c>
      <c r="J17" s="10">
        <v>476.19310853141701</v>
      </c>
      <c r="K17" s="10">
        <v>471.54303676538575</v>
      </c>
      <c r="L17" s="10"/>
      <c r="M17" s="10"/>
      <c r="N17" s="10"/>
      <c r="O17" s="10"/>
      <c r="P17" s="10"/>
      <c r="Q17" s="10"/>
      <c r="R17" s="10">
        <v>439.37721531032184</v>
      </c>
      <c r="S17" s="51">
        <v>431.12593778474161</v>
      </c>
      <c r="T17" s="51">
        <v>424.07404344698125</v>
      </c>
      <c r="U17" s="10">
        <v>466.56341204563546</v>
      </c>
      <c r="V17" s="10">
        <v>451.43357625634155</v>
      </c>
      <c r="W17" s="10"/>
      <c r="X17" s="51">
        <v>434.65212457094322</v>
      </c>
      <c r="Y17" s="10">
        <v>448.53530763885169</v>
      </c>
      <c r="Z17" s="10">
        <v>459.75454865414929</v>
      </c>
      <c r="AA17" s="10"/>
      <c r="AB17" s="10"/>
      <c r="AC17" s="10"/>
      <c r="AD17" s="10"/>
      <c r="AE17" s="10"/>
      <c r="AF17" s="10">
        <v>436.75749624886657</v>
      </c>
      <c r="AG17" s="51">
        <v>432.7175709631498</v>
      </c>
      <c r="AH17" s="10"/>
      <c r="AI17" s="10"/>
      <c r="AJ17" s="10"/>
      <c r="AK17" s="10"/>
      <c r="AL17" s="10"/>
      <c r="AM17" s="10">
        <v>485.7174904658641</v>
      </c>
      <c r="AN17" s="51">
        <v>405.09731232622801</v>
      </c>
      <c r="AO17" s="10"/>
      <c r="AP17" s="10">
        <v>453.08779590898644</v>
      </c>
      <c r="AQ17" s="10">
        <v>453.39524867083912</v>
      </c>
      <c r="AR17" s="10"/>
      <c r="AS17" s="51">
        <v>420.66192835092249</v>
      </c>
      <c r="AT17" s="10">
        <v>464.11433066736595</v>
      </c>
      <c r="AU17" s="44">
        <v>449.34925133100307</v>
      </c>
      <c r="AV17" s="27">
        <v>455.44474849775725</v>
      </c>
    </row>
    <row r="18" spans="1:48" ht="13.5" customHeight="1" x14ac:dyDescent="0.2">
      <c r="A18" s="15">
        <v>17</v>
      </c>
      <c r="B18" s="26">
        <v>150</v>
      </c>
      <c r="C18" s="7" t="s">
        <v>23</v>
      </c>
      <c r="D18" s="7" t="s">
        <v>24</v>
      </c>
      <c r="E18" s="8">
        <f t="shared" si="0"/>
        <v>23</v>
      </c>
      <c r="F18" s="7">
        <f t="shared" si="1"/>
        <v>456.99535801782133</v>
      </c>
      <c r="G18" s="12">
        <f>I18+J18+K18+L18+M18+N18+O18+P18+Q18+R18+S18+T18+U18+V18+W18+X18+Y18+Z18+AA18+AB18+AD18+AE18+AF18+AG18+AJ18+AK18+AL18+AN18+AQ18+AS18+AT18+AV18</f>
        <v>6854.9303702673196</v>
      </c>
      <c r="H18" s="9">
        <f t="shared" si="2"/>
        <v>10269.493873630621</v>
      </c>
      <c r="I18" s="10">
        <v>446</v>
      </c>
      <c r="J18" s="10">
        <v>459.36981757877288</v>
      </c>
      <c r="K18" s="10">
        <v>475.84825418348782</v>
      </c>
      <c r="L18" s="10">
        <v>471.86691476822034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51">
        <v>421.73453697214404</v>
      </c>
      <c r="AD18" s="10">
        <v>444.82462410082553</v>
      </c>
      <c r="AE18" s="10">
        <v>471.06577851790178</v>
      </c>
      <c r="AF18" s="10">
        <v>452.846448258431</v>
      </c>
      <c r="AG18" s="10">
        <v>445.72787984751642</v>
      </c>
      <c r="AH18" s="51">
        <v>442.18770742068239</v>
      </c>
      <c r="AI18" s="51">
        <v>440.5773937365766</v>
      </c>
      <c r="AJ18" s="10">
        <v>447.35948186059147</v>
      </c>
      <c r="AK18" s="10">
        <v>449.91287606467881</v>
      </c>
      <c r="AL18" s="10">
        <v>464.40262367437003</v>
      </c>
      <c r="AM18" s="51">
        <v>362.85051970388088</v>
      </c>
      <c r="AN18" s="10"/>
      <c r="AO18" s="51">
        <v>427.13023581008065</v>
      </c>
      <c r="AP18" s="51">
        <v>441.17674097908525</v>
      </c>
      <c r="AQ18" s="10">
        <v>460.8981569611492</v>
      </c>
      <c r="AR18" s="51">
        <v>438.72531340613693</v>
      </c>
      <c r="AS18" s="10">
        <v>444.35350707157716</v>
      </c>
      <c r="AT18" s="10">
        <v>449.45400737979719</v>
      </c>
      <c r="AU18" s="54">
        <v>440.18105533471237</v>
      </c>
      <c r="AV18" s="27">
        <v>471</v>
      </c>
    </row>
    <row r="19" spans="1:48" ht="13.5" customHeight="1" x14ac:dyDescent="0.2">
      <c r="A19" s="15">
        <v>18</v>
      </c>
      <c r="B19" s="26">
        <v>119</v>
      </c>
      <c r="C19" s="7" t="s">
        <v>91</v>
      </c>
      <c r="D19" s="7" t="s">
        <v>9</v>
      </c>
      <c r="E19" s="8">
        <f t="shared" si="0"/>
        <v>16</v>
      </c>
      <c r="F19" s="7">
        <f t="shared" si="1"/>
        <v>455.44657720440608</v>
      </c>
      <c r="G19" s="12">
        <f>I19+J19+K19+L19+M19+O19+P19+Q19+R19+S19+T19+U19+V19+W19+X19+Y19+Z19+AA19+AB19+AC19+AD19+AE19+AF19+AG19+AH19+AI19+AJ19+AK19+AL19+AM19+AN19+AO19+AP19+AQ19+AR19+AS19+AT19+AU19+AV19</f>
        <v>6831.6986580660914</v>
      </c>
      <c r="H19" s="9">
        <f t="shared" si="2"/>
        <v>7271.0019414432782</v>
      </c>
      <c r="I19" s="10"/>
      <c r="J19" s="10"/>
      <c r="K19" s="10"/>
      <c r="L19" s="10"/>
      <c r="M19" s="10">
        <v>456.57007437092977</v>
      </c>
      <c r="N19" s="51">
        <v>439.303283377188</v>
      </c>
      <c r="O19" s="10"/>
      <c r="P19" s="10">
        <v>462.76970765210001</v>
      </c>
      <c r="Q19" s="10">
        <v>445.71966851347543</v>
      </c>
      <c r="R19" s="10"/>
      <c r="S19" s="10">
        <v>454.7163866440718</v>
      </c>
      <c r="T19" s="10"/>
      <c r="U19" s="10"/>
      <c r="V19" s="10"/>
      <c r="W19" s="10"/>
      <c r="X19" s="10"/>
      <c r="Y19" s="10">
        <v>457.80590153418507</v>
      </c>
      <c r="Z19" s="10"/>
      <c r="AA19" s="10"/>
      <c r="AB19" s="10"/>
      <c r="AC19" s="10"/>
      <c r="AD19" s="10">
        <v>456.53503911449764</v>
      </c>
      <c r="AE19" s="10">
        <v>471.80040938107129</v>
      </c>
      <c r="AF19" s="10">
        <v>456.64612570108079</v>
      </c>
      <c r="AG19" s="10"/>
      <c r="AH19" s="10">
        <v>452.7987964069207</v>
      </c>
      <c r="AI19" s="10"/>
      <c r="AJ19" s="10">
        <v>462.92857466370754</v>
      </c>
      <c r="AK19" s="10">
        <v>441.64280405034913</v>
      </c>
      <c r="AL19" s="10">
        <v>447.74106540795685</v>
      </c>
      <c r="AM19" s="10">
        <v>463.22253794959988</v>
      </c>
      <c r="AN19" s="10"/>
      <c r="AO19" s="10"/>
      <c r="AP19" s="10"/>
      <c r="AQ19" s="10"/>
      <c r="AR19" s="10"/>
      <c r="AS19" s="10">
        <v>451.71105846315834</v>
      </c>
      <c r="AT19" s="10"/>
      <c r="AU19" s="44">
        <v>449.09050821298649</v>
      </c>
      <c r="AV19" s="27"/>
    </row>
    <row r="20" spans="1:48" ht="13.5" customHeight="1" x14ac:dyDescent="0.2">
      <c r="A20" s="15">
        <v>19</v>
      </c>
      <c r="B20" s="26">
        <v>138</v>
      </c>
      <c r="C20" s="7" t="s">
        <v>105</v>
      </c>
      <c r="D20" s="7" t="s">
        <v>104</v>
      </c>
      <c r="E20" s="8">
        <f t="shared" si="0"/>
        <v>17</v>
      </c>
      <c r="F20" s="7">
        <f t="shared" si="1"/>
        <v>453.70292962869331</v>
      </c>
      <c r="G20" s="12">
        <f>I20+J20+K20+L20+M20+N20+P20+Q20+R20+S20+T20+U20+V20+W20+X20+Y20+Z20+AA20+AB20+AC20+AD20+AE20+AF20+AG20+AH20+AI20+AJ20+AK20+AL20+AM20+AN20+AO20+AP20+AQ20+AR20+AS20+AT20+AV20</f>
        <v>6805.5439444303993</v>
      </c>
      <c r="H20" s="9">
        <f t="shared" si="2"/>
        <v>7633.6022843263981</v>
      </c>
      <c r="I20" s="10"/>
      <c r="J20" s="10"/>
      <c r="K20" s="10"/>
      <c r="L20" s="10"/>
      <c r="M20" s="10"/>
      <c r="N20" s="10"/>
      <c r="O20" s="51">
        <v>410.28807006389025</v>
      </c>
      <c r="P20" s="10">
        <v>423.06917540005736</v>
      </c>
      <c r="Q20" s="10">
        <v>422.44929101324055</v>
      </c>
      <c r="R20" s="10"/>
      <c r="S20" s="10"/>
      <c r="T20" s="10"/>
      <c r="U20" s="10"/>
      <c r="V20" s="10"/>
      <c r="W20" s="10">
        <v>454.36407219402145</v>
      </c>
      <c r="X20" s="10"/>
      <c r="Y20" s="10"/>
      <c r="Z20" s="10">
        <v>438.8368605487459</v>
      </c>
      <c r="AA20" s="10"/>
      <c r="AB20" s="10">
        <v>462.69733564667683</v>
      </c>
      <c r="AC20" s="10">
        <v>470.22144583102329</v>
      </c>
      <c r="AD20" s="10"/>
      <c r="AE20" s="10">
        <v>473.43012767138498</v>
      </c>
      <c r="AF20" s="10">
        <v>462.02569225461161</v>
      </c>
      <c r="AG20" s="10"/>
      <c r="AH20" s="10">
        <v>445.19964010206945</v>
      </c>
      <c r="AI20" s="10">
        <v>468.89848991891847</v>
      </c>
      <c r="AJ20" s="10">
        <v>459.67888038407523</v>
      </c>
      <c r="AK20" s="10"/>
      <c r="AL20" s="10"/>
      <c r="AM20" s="10">
        <v>488.74224183055412</v>
      </c>
      <c r="AN20" s="10"/>
      <c r="AO20" s="10">
        <v>446.91412953664269</v>
      </c>
      <c r="AP20" s="10"/>
      <c r="AQ20" s="10"/>
      <c r="AR20" s="10"/>
      <c r="AS20" s="10"/>
      <c r="AT20" s="10">
        <v>422.97430182247274</v>
      </c>
      <c r="AU20" s="54">
        <v>417.77026983210874</v>
      </c>
      <c r="AV20" s="27">
        <v>466.04226027590482</v>
      </c>
    </row>
    <row r="21" spans="1:48" ht="13.5" customHeight="1" x14ac:dyDescent="0.2">
      <c r="A21" s="15">
        <v>20</v>
      </c>
      <c r="B21" s="26">
        <v>115</v>
      </c>
      <c r="C21" s="7" t="s">
        <v>95</v>
      </c>
      <c r="D21" s="7" t="s">
        <v>17</v>
      </c>
      <c r="E21" s="8">
        <f t="shared" si="0"/>
        <v>19</v>
      </c>
      <c r="F21" s="7">
        <f t="shared" si="1"/>
        <v>443.45489852212995</v>
      </c>
      <c r="G21" s="12">
        <f>I21+J21+K21+L21+M21+O21+P21+Q21+R21+S21+T21+V21+W21+X21+Y21+Z21+AA21+AB21+AC21+AD21+AE21+AF21+AG21+AH21+AI21+AJ21+AL21+AM21+AN21+AO21+AP21+AR21+AS21+AT21+AU21+AV21</f>
        <v>6651.8234778319493</v>
      </c>
      <c r="H21" s="9">
        <f t="shared" si="2"/>
        <v>8236.3203044412876</v>
      </c>
      <c r="I21" s="10"/>
      <c r="J21" s="10"/>
      <c r="K21" s="10"/>
      <c r="L21" s="10"/>
      <c r="M21" s="10"/>
      <c r="N21" s="51">
        <v>401.94693762935378</v>
      </c>
      <c r="O21" s="10"/>
      <c r="P21" s="10">
        <v>431.77362356843309</v>
      </c>
      <c r="Q21" s="10">
        <v>431.86332049957741</v>
      </c>
      <c r="R21" s="10"/>
      <c r="S21" s="10">
        <v>419.4888913489624</v>
      </c>
      <c r="T21" s="10">
        <v>410.41602924029803</v>
      </c>
      <c r="U21" s="51">
        <v>390.18351463695058</v>
      </c>
      <c r="V21" s="10">
        <v>463.23930395121704</v>
      </c>
      <c r="W21" s="10">
        <v>430.61618725324308</v>
      </c>
      <c r="X21" s="10">
        <v>448.87592338594573</v>
      </c>
      <c r="Y21" s="10">
        <v>433.0223980328218</v>
      </c>
      <c r="Z21" s="10">
        <v>445.89358674195478</v>
      </c>
      <c r="AA21" s="10"/>
      <c r="AB21" s="10">
        <v>466.8304330647793</v>
      </c>
      <c r="AC21" s="10">
        <v>482.80525946924126</v>
      </c>
      <c r="AD21" s="10"/>
      <c r="AE21" s="10"/>
      <c r="AF21" s="10"/>
      <c r="AG21" s="10"/>
      <c r="AH21" s="10"/>
      <c r="AI21" s="10"/>
      <c r="AJ21" s="10"/>
      <c r="AK21" s="51">
        <v>385.30956413662</v>
      </c>
      <c r="AL21" s="10"/>
      <c r="AM21" s="10">
        <v>457.756923153618</v>
      </c>
      <c r="AN21" s="10"/>
      <c r="AO21" s="10"/>
      <c r="AP21" s="10"/>
      <c r="AQ21" s="51">
        <v>407.05681020641657</v>
      </c>
      <c r="AR21" s="10">
        <v>422.96123717883995</v>
      </c>
      <c r="AS21" s="10"/>
      <c r="AT21" s="10"/>
      <c r="AU21" s="44">
        <v>435.71303507622872</v>
      </c>
      <c r="AV21" s="27">
        <v>470.56732586678709</v>
      </c>
    </row>
    <row r="22" spans="1:48" ht="13.5" customHeight="1" x14ac:dyDescent="0.2">
      <c r="A22" s="15">
        <v>21</v>
      </c>
      <c r="B22" s="26">
        <v>128</v>
      </c>
      <c r="C22" s="7" t="s">
        <v>103</v>
      </c>
      <c r="D22" s="7" t="s">
        <v>12</v>
      </c>
      <c r="E22" s="8">
        <f t="shared" si="0"/>
        <v>16</v>
      </c>
      <c r="F22" s="7">
        <f t="shared" si="1"/>
        <v>442.68791858990505</v>
      </c>
      <c r="G22" s="12">
        <f>I22+J22+K22+L22+M22+N22+O22+P22+R22+S22+T22+U22+V22+W22+X22+Y22+Z22+AA22+AB22+AC22+AD22+AE22+AF22+AG22+AH22+AI22+AJ22+AK22+AL22+AM22+AN22+AO22+AP22+AQ22+AR22+AS22+AT22+AU22+AV22</f>
        <v>6640.3187788485757</v>
      </c>
      <c r="H22" s="9">
        <f t="shared" si="2"/>
        <v>7062.6741643307805</v>
      </c>
      <c r="I22" s="10"/>
      <c r="J22" s="10"/>
      <c r="K22" s="10"/>
      <c r="L22" s="10"/>
      <c r="M22" s="10"/>
      <c r="N22" s="10"/>
      <c r="O22" s="10">
        <v>427.14514259929649</v>
      </c>
      <c r="P22" s="10"/>
      <c r="Q22" s="51">
        <v>422.35538548220495</v>
      </c>
      <c r="R22" s="10"/>
      <c r="S22" s="10">
        <v>433.0781480188366</v>
      </c>
      <c r="T22" s="10"/>
      <c r="U22" s="10"/>
      <c r="V22" s="10"/>
      <c r="W22" s="10">
        <v>451.81472081218283</v>
      </c>
      <c r="X22" s="10">
        <v>432.99020392817602</v>
      </c>
      <c r="Y22" s="10">
        <v>437.99714010798095</v>
      </c>
      <c r="Z22" s="10"/>
      <c r="AA22" s="10"/>
      <c r="AB22" s="10"/>
      <c r="AC22" s="10">
        <v>446.69766420150836</v>
      </c>
      <c r="AD22" s="10"/>
      <c r="AE22" s="10"/>
      <c r="AF22" s="10"/>
      <c r="AG22" s="10"/>
      <c r="AH22" s="10"/>
      <c r="AI22" s="10">
        <v>431.34250703428063</v>
      </c>
      <c r="AJ22" s="10"/>
      <c r="AK22" s="10"/>
      <c r="AL22" s="10">
        <v>438.53674983142287</v>
      </c>
      <c r="AM22" s="10">
        <v>487.50155786535061</v>
      </c>
      <c r="AN22" s="10">
        <v>443.55415821025088</v>
      </c>
      <c r="AO22" s="10"/>
      <c r="AP22" s="10"/>
      <c r="AQ22" s="10"/>
      <c r="AR22" s="10">
        <v>439.15376736536894</v>
      </c>
      <c r="AS22" s="10">
        <v>433.46854284825429</v>
      </c>
      <c r="AT22" s="10">
        <v>447.71043660679163</v>
      </c>
      <c r="AU22" s="44">
        <v>432.33802615964248</v>
      </c>
      <c r="AV22" s="27">
        <v>456.99001325923211</v>
      </c>
    </row>
    <row r="23" spans="1:48" ht="13.5" customHeight="1" x14ac:dyDescent="0.2">
      <c r="A23" s="15">
        <v>22</v>
      </c>
      <c r="B23" s="26">
        <v>149</v>
      </c>
      <c r="C23" s="7" t="s">
        <v>28</v>
      </c>
      <c r="D23" s="7" t="s">
        <v>27</v>
      </c>
      <c r="E23" s="8">
        <f t="shared" si="0"/>
        <v>31</v>
      </c>
      <c r="F23" s="7">
        <f t="shared" si="1"/>
        <v>420.64791292584874</v>
      </c>
      <c r="G23" s="12">
        <f>J23+M23+P23+R23+V23+W23+Z23+AB23+AC23+AD23+AE23+AF23+AH23+AI23+AJ23+AK23+AM23+AN23+AO23+AP23+AQ23+AT23+AU23+AV23</f>
        <v>6309.7186938877312</v>
      </c>
      <c r="H23" s="9">
        <f t="shared" si="2"/>
        <v>12569.858471803569</v>
      </c>
      <c r="I23" s="51">
        <v>382</v>
      </c>
      <c r="J23" s="10">
        <v>431.04846139672009</v>
      </c>
      <c r="K23" s="51">
        <v>409.91247804246655</v>
      </c>
      <c r="L23" s="51">
        <v>391.473856669459</v>
      </c>
      <c r="M23" s="10">
        <v>412.43015683403337</v>
      </c>
      <c r="N23" s="51">
        <v>377.34084928913899</v>
      </c>
      <c r="O23" s="51">
        <v>400.82964998820648</v>
      </c>
      <c r="P23" s="10">
        <v>414.71290515841667</v>
      </c>
      <c r="Q23" s="51">
        <v>395.14860550286403</v>
      </c>
      <c r="R23" s="10"/>
      <c r="S23" s="51">
        <v>403.43946658037487</v>
      </c>
      <c r="T23" s="51">
        <v>402.45764043364272</v>
      </c>
      <c r="U23" s="51">
        <v>359.68382417971156</v>
      </c>
      <c r="V23" s="10"/>
      <c r="W23" s="10"/>
      <c r="X23" s="51">
        <v>361.48897506770902</v>
      </c>
      <c r="Y23" s="51">
        <v>387.4712674399957</v>
      </c>
      <c r="Z23" s="10">
        <v>416.43942523986595</v>
      </c>
      <c r="AA23" s="51">
        <v>397.95833377825704</v>
      </c>
      <c r="AB23" s="10">
        <v>422.05521103533579</v>
      </c>
      <c r="AC23" s="10">
        <v>415.27212627747156</v>
      </c>
      <c r="AD23" s="10"/>
      <c r="AE23" s="10"/>
      <c r="AF23" s="10">
        <v>418.26701650498683</v>
      </c>
      <c r="AG23" s="51">
        <v>382.21932414227979</v>
      </c>
      <c r="AH23" s="10">
        <v>428.04696372995852</v>
      </c>
      <c r="AI23" s="10">
        <v>424.50094067895373</v>
      </c>
      <c r="AJ23" s="10">
        <v>416.31697540649486</v>
      </c>
      <c r="AK23" s="10"/>
      <c r="AL23" s="51">
        <v>408.25331720936458</v>
      </c>
      <c r="AM23" s="10"/>
      <c r="AN23" s="10"/>
      <c r="AO23" s="10">
        <v>412.76043983982709</v>
      </c>
      <c r="AP23" s="10">
        <v>412.00183865777979</v>
      </c>
      <c r="AQ23" s="10">
        <v>421.70690202186267</v>
      </c>
      <c r="AR23" s="51">
        <v>405.02820294580124</v>
      </c>
      <c r="AS23" s="51">
        <v>395.43398664656456</v>
      </c>
      <c r="AT23" s="10">
        <v>441.18825975388188</v>
      </c>
      <c r="AU23" s="44">
        <v>422.97107135214355</v>
      </c>
      <c r="AV23" s="27"/>
    </row>
    <row r="24" spans="1:48" ht="13.5" customHeight="1" x14ac:dyDescent="0.2">
      <c r="A24" s="15">
        <v>23</v>
      </c>
      <c r="B24" s="26">
        <v>148</v>
      </c>
      <c r="C24" s="7" t="s">
        <v>110</v>
      </c>
      <c r="D24" s="7" t="s">
        <v>93</v>
      </c>
      <c r="E24" s="8">
        <f t="shared" si="0"/>
        <v>15</v>
      </c>
      <c r="F24" s="7">
        <f t="shared" si="1"/>
        <v>418.57222176888979</v>
      </c>
      <c r="G24" s="12">
        <f>I24+J24+K24+L24+M24+N24+O24+P24+Q24+R24+S24+T24+U24+V24+W24+X24+Y24+Z24+AA24+AB24+AC24+AD24+AE24+AF24+AG24+AH24+AI24+AJ24+AK24+AL24+AM24+AN24+AO24+AP24+AQ24+AR24+AS24+AT24+AU24+AV24</f>
        <v>6278.5833265333467</v>
      </c>
      <c r="H24" s="9">
        <f t="shared" si="2"/>
        <v>6278.5833265333467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>
        <v>402.02105332738427</v>
      </c>
      <c r="W24" s="10">
        <v>422.84122955442763</v>
      </c>
      <c r="X24" s="10">
        <v>421.46223951987406</v>
      </c>
      <c r="Y24" s="10"/>
      <c r="Z24" s="10"/>
      <c r="AA24" s="10"/>
      <c r="AB24" s="10"/>
      <c r="AC24" s="10">
        <v>419.20417577589728</v>
      </c>
      <c r="AD24" s="10">
        <v>420.34412889095813</v>
      </c>
      <c r="AE24" s="10">
        <v>417.02921176797111</v>
      </c>
      <c r="AF24" s="10">
        <v>418.13301879979792</v>
      </c>
      <c r="AG24" s="10">
        <v>423.61298212426095</v>
      </c>
      <c r="AH24" s="10">
        <v>425.64272755431659</v>
      </c>
      <c r="AI24" s="10"/>
      <c r="AJ24" s="10">
        <v>437.49547080936634</v>
      </c>
      <c r="AK24" s="10"/>
      <c r="AL24" s="10"/>
      <c r="AM24" s="10"/>
      <c r="AN24" s="10"/>
      <c r="AO24" s="10">
        <v>409.26968791711693</v>
      </c>
      <c r="AP24" s="10">
        <v>402.68673868076314</v>
      </c>
      <c r="AQ24" s="10"/>
      <c r="AR24" s="10">
        <v>420.50087277658372</v>
      </c>
      <c r="AS24" s="10">
        <v>390.91264428330976</v>
      </c>
      <c r="AT24" s="10"/>
      <c r="AU24" s="44"/>
      <c r="AV24" s="27">
        <v>447.42714475131891</v>
      </c>
    </row>
    <row r="25" spans="1:48" ht="13.5" customHeight="1" x14ac:dyDescent="0.2">
      <c r="A25" s="15">
        <v>24</v>
      </c>
      <c r="B25" s="26">
        <v>126</v>
      </c>
      <c r="C25" s="7" t="s">
        <v>71</v>
      </c>
      <c r="D25" s="7" t="s">
        <v>24</v>
      </c>
      <c r="E25" s="8">
        <f t="shared" si="0"/>
        <v>16</v>
      </c>
      <c r="F25" s="7">
        <f t="shared" si="1"/>
        <v>415.28882885369904</v>
      </c>
      <c r="G25" s="12">
        <f>I25+J25+K25+L25+M25+N25+O25+P25+Q25+R25+T25+U25+V25+W25+X25+Y25+Z25+AA25+AB25+AC25+AD25+AE25+AF25+AG25+AH25+AI25+AJ25+AK25+AL25+AM25+AN25+AO25+AP25+AQ25+AR25+AS25+AT25+AU25+AV25</f>
        <v>6229.332432805486</v>
      </c>
      <c r="H25" s="9">
        <f t="shared" si="2"/>
        <v>6594.6703759380489</v>
      </c>
      <c r="I25" s="10"/>
      <c r="J25" s="10"/>
      <c r="K25" s="10">
        <v>419.68319516780184</v>
      </c>
      <c r="L25" s="10"/>
      <c r="M25" s="10">
        <v>409.4736233671149</v>
      </c>
      <c r="N25" s="10"/>
      <c r="O25" s="10">
        <v>400.30765759760436</v>
      </c>
      <c r="P25" s="10"/>
      <c r="Q25" s="10"/>
      <c r="R25" s="10">
        <v>427.72914337369457</v>
      </c>
      <c r="S25" s="51">
        <v>365.33794313256294</v>
      </c>
      <c r="T25" s="10"/>
      <c r="U25" s="10"/>
      <c r="V25" s="10">
        <v>411.15462793118843</v>
      </c>
      <c r="W25" s="10"/>
      <c r="X25" s="10"/>
      <c r="Y25" s="10">
        <v>423.02480354947352</v>
      </c>
      <c r="Z25" s="10"/>
      <c r="AA25" s="10">
        <v>416.70279447725011</v>
      </c>
      <c r="AB25" s="10"/>
      <c r="AC25" s="10">
        <v>414.60789338800612</v>
      </c>
      <c r="AD25" s="10">
        <v>395.90625635241736</v>
      </c>
      <c r="AE25" s="10">
        <v>433.90924229808491</v>
      </c>
      <c r="AF25" s="10"/>
      <c r="AG25" s="10">
        <v>394.75049442517707</v>
      </c>
      <c r="AH25" s="10">
        <v>419.77963626709152</v>
      </c>
      <c r="AI25" s="10"/>
      <c r="AJ25" s="10"/>
      <c r="AK25" s="10"/>
      <c r="AL25" s="10"/>
      <c r="AM25" s="10">
        <v>444.33934046212516</v>
      </c>
      <c r="AN25" s="10"/>
      <c r="AO25" s="10"/>
      <c r="AP25" s="10"/>
      <c r="AQ25" s="10"/>
      <c r="AR25" s="10"/>
      <c r="AS25" s="10"/>
      <c r="AT25" s="10"/>
      <c r="AU25" s="44">
        <v>412.02669139533225</v>
      </c>
      <c r="AV25" s="27">
        <v>405.93703275312441</v>
      </c>
    </row>
    <row r="26" spans="1:48" ht="13.5" customHeight="1" x14ac:dyDescent="0.2">
      <c r="A26" s="15">
        <v>25</v>
      </c>
      <c r="B26" s="26">
        <v>136</v>
      </c>
      <c r="C26" s="7" t="s">
        <v>79</v>
      </c>
      <c r="D26" s="7" t="s">
        <v>80</v>
      </c>
      <c r="E26" s="8">
        <f t="shared" si="0"/>
        <v>35</v>
      </c>
      <c r="F26" s="7">
        <f t="shared" si="1"/>
        <v>393.45683574630277</v>
      </c>
      <c r="G26" s="12">
        <f>I26+J26+O26+P26+R26+T26+U26+V26+W26+X26+AA26+AD26+AE26+AL26+AM26+AN26+AQ26+AS26+AT26+AV26</f>
        <v>5901.8525361945412</v>
      </c>
      <c r="H26" s="9">
        <f t="shared" si="2"/>
        <v>13130.764738886892</v>
      </c>
      <c r="I26" s="10"/>
      <c r="J26" s="10"/>
      <c r="K26" s="51">
        <v>366.10681376929949</v>
      </c>
      <c r="L26" s="51">
        <v>356.40480091333018</v>
      </c>
      <c r="M26" s="51">
        <v>366.40013872297789</v>
      </c>
      <c r="N26" s="51">
        <v>359.74456843922576</v>
      </c>
      <c r="O26" s="10">
        <v>384.43867871317082</v>
      </c>
      <c r="P26" s="10">
        <v>378.08823401724408</v>
      </c>
      <c r="Q26" s="51">
        <v>357.29176448492831</v>
      </c>
      <c r="R26" s="10">
        <v>397.06686966244035</v>
      </c>
      <c r="S26" s="51">
        <v>368.24007289386964</v>
      </c>
      <c r="T26" s="10">
        <v>387.11971487401695</v>
      </c>
      <c r="U26" s="10">
        <v>389.6763067126559</v>
      </c>
      <c r="V26" s="10">
        <v>393.96162807991675</v>
      </c>
      <c r="W26" s="10">
        <v>413.99746192893406</v>
      </c>
      <c r="X26" s="10">
        <v>388.6791664635972</v>
      </c>
      <c r="Y26" s="51">
        <v>361.69615651895015</v>
      </c>
      <c r="Z26" s="51">
        <v>354.79961437818486</v>
      </c>
      <c r="AA26" s="10"/>
      <c r="AB26" s="51">
        <v>361.21484891690864</v>
      </c>
      <c r="AC26" s="51">
        <v>360.64184771807243</v>
      </c>
      <c r="AD26" s="10">
        <v>376.24409020268729</v>
      </c>
      <c r="AE26" s="10"/>
      <c r="AF26" s="51">
        <v>375.36046987458781</v>
      </c>
      <c r="AG26" s="51">
        <v>317.94835048296034</v>
      </c>
      <c r="AH26" s="51">
        <v>365.14005044470991</v>
      </c>
      <c r="AI26" s="51">
        <v>353.77353778532552</v>
      </c>
      <c r="AJ26" s="51">
        <v>364.48548394401917</v>
      </c>
      <c r="AK26" s="51">
        <v>367.60451825947098</v>
      </c>
      <c r="AL26" s="10">
        <v>384.84309780821764</v>
      </c>
      <c r="AM26" s="10">
        <v>419.78613624467221</v>
      </c>
      <c r="AN26" s="10">
        <v>377.84164897173912</v>
      </c>
      <c r="AO26" s="51">
        <v>358.40081357655879</v>
      </c>
      <c r="AP26" s="51">
        <v>375.84003677315559</v>
      </c>
      <c r="AQ26" s="10">
        <v>398.28675261746139</v>
      </c>
      <c r="AR26" s="51">
        <v>367.7274628889628</v>
      </c>
      <c r="AS26" s="10">
        <v>396.23327829229186</v>
      </c>
      <c r="AT26" s="10"/>
      <c r="AU26" s="54">
        <v>370.09085190685244</v>
      </c>
      <c r="AV26" s="27">
        <v>415.58947160549553</v>
      </c>
    </row>
    <row r="27" spans="1:48" ht="13.5" customHeight="1" x14ac:dyDescent="0.2">
      <c r="A27" s="15">
        <v>26</v>
      </c>
      <c r="B27" s="26">
        <v>143</v>
      </c>
      <c r="C27" s="7" t="s">
        <v>94</v>
      </c>
      <c r="D27" s="7" t="s">
        <v>93</v>
      </c>
      <c r="E27" s="8">
        <f t="shared" si="0"/>
        <v>25</v>
      </c>
      <c r="F27" s="7">
        <f t="shared" si="1"/>
        <v>388.20260616707424</v>
      </c>
      <c r="G27" s="12">
        <f>I27+J27+K27+L27+Q27+V27+W27+X27+Y27+Z27+AA27+AB27+AC27+AD27+AE27+AF27+AH27+AI27+AK27+AL27+AM27+AN27+AO27+AP27+AQ27+AR27+AS27+AT27+AU27+AV27</f>
        <v>5823.0390925061138</v>
      </c>
      <c r="H27" s="9">
        <f t="shared" si="2"/>
        <v>9409.6723512740846</v>
      </c>
      <c r="I27" s="10"/>
      <c r="J27" s="10"/>
      <c r="K27" s="10"/>
      <c r="L27" s="10"/>
      <c r="M27" s="51">
        <v>352.7407421679319</v>
      </c>
      <c r="N27" s="51">
        <v>353.69886948653686</v>
      </c>
      <c r="O27" s="51">
        <v>361.19104511285911</v>
      </c>
      <c r="P27" s="51">
        <v>367.65939342369177</v>
      </c>
      <c r="Q27" s="10"/>
      <c r="R27" s="51">
        <v>370.5170445084093</v>
      </c>
      <c r="S27" s="51">
        <v>354.55458950362333</v>
      </c>
      <c r="T27" s="51">
        <v>341.62525118044482</v>
      </c>
      <c r="U27" s="51">
        <v>374.2840718139206</v>
      </c>
      <c r="V27" s="10">
        <v>375.25986151736004</v>
      </c>
      <c r="W27" s="10">
        <v>386.37478849407785</v>
      </c>
      <c r="X27" s="10"/>
      <c r="Y27" s="10">
        <v>376.27893301972517</v>
      </c>
      <c r="Z27" s="10">
        <v>398.49959448499601</v>
      </c>
      <c r="AA27" s="10"/>
      <c r="AB27" s="10">
        <v>386.26595434009585</v>
      </c>
      <c r="AC27" s="10">
        <v>400.80544775572969</v>
      </c>
      <c r="AD27" s="10"/>
      <c r="AE27" s="10"/>
      <c r="AF27" s="10">
        <v>374.86459812724161</v>
      </c>
      <c r="AG27" s="51">
        <v>339.64573361231339</v>
      </c>
      <c r="AH27" s="10">
        <v>396.96151747127453</v>
      </c>
      <c r="AI27" s="10"/>
      <c r="AJ27" s="51">
        <v>370.71651795824084</v>
      </c>
      <c r="AK27" s="10"/>
      <c r="AL27" s="10"/>
      <c r="AM27" s="10">
        <v>427.58044816670406</v>
      </c>
      <c r="AN27" s="10"/>
      <c r="AO27" s="10">
        <v>378.87624737812246</v>
      </c>
      <c r="AP27" s="10"/>
      <c r="AQ27" s="10">
        <v>395.0602328555085</v>
      </c>
      <c r="AR27" s="10">
        <v>375.41366724851775</v>
      </c>
      <c r="AS27" s="10">
        <v>378.21890380580874</v>
      </c>
      <c r="AT27" s="10"/>
      <c r="AU27" s="44">
        <v>375.43950663718249</v>
      </c>
      <c r="AV27" s="27">
        <v>397.13939120376904</v>
      </c>
    </row>
    <row r="28" spans="1:48" ht="13.5" customHeight="1" x14ac:dyDescent="0.2">
      <c r="A28" s="15">
        <v>27</v>
      </c>
      <c r="B28" s="26">
        <v>106</v>
      </c>
      <c r="C28" s="7" t="s">
        <v>30</v>
      </c>
      <c r="D28" s="7" t="s">
        <v>21</v>
      </c>
      <c r="E28" s="8">
        <f t="shared" si="0"/>
        <v>34</v>
      </c>
      <c r="F28" s="7">
        <f t="shared" si="1"/>
        <v>366.17821966291609</v>
      </c>
      <c r="G28" s="12">
        <f>I28+K28+L28+R28+U28+V28+W28+Y28+Z28+AA28+AB28+AC28+AE28+AF28+AG28+AH28+AL28+AM28+AN28+AO28+AQ28</f>
        <v>5492.673294943741</v>
      </c>
      <c r="H28" s="9">
        <f t="shared" si="2"/>
        <v>11834.169590033522</v>
      </c>
      <c r="I28" s="10">
        <v>355</v>
      </c>
      <c r="J28" s="51">
        <v>336.01688527061651</v>
      </c>
      <c r="K28" s="10">
        <v>375.52775124040795</v>
      </c>
      <c r="L28" s="10">
        <v>365.64781935043845</v>
      </c>
      <c r="M28" s="51">
        <v>345.67839389618882</v>
      </c>
      <c r="N28" s="51">
        <v>301.77949267298311</v>
      </c>
      <c r="O28" s="51">
        <v>334.31510291146628</v>
      </c>
      <c r="P28" s="51">
        <v>334.83255333373859</v>
      </c>
      <c r="Q28" s="51">
        <v>313.92853789088178</v>
      </c>
      <c r="R28" s="10">
        <v>362.36529723814738</v>
      </c>
      <c r="S28" s="51">
        <v>343.26540691980824</v>
      </c>
      <c r="T28" s="51">
        <v>329.73893772378824</v>
      </c>
      <c r="U28" s="10">
        <v>362.85221544176181</v>
      </c>
      <c r="V28" s="10"/>
      <c r="W28" s="10">
        <v>378.40101522842644</v>
      </c>
      <c r="X28" s="51">
        <v>334.71095670094473</v>
      </c>
      <c r="Y28" s="10">
        <v>364.70305233335102</v>
      </c>
      <c r="Z28" s="10">
        <v>368.32392232474854</v>
      </c>
      <c r="AA28" s="10"/>
      <c r="AB28" s="10">
        <v>359.62757459673958</v>
      </c>
      <c r="AC28" s="10">
        <v>361.78411908074349</v>
      </c>
      <c r="AD28" s="51">
        <v>337.75778519485118</v>
      </c>
      <c r="AE28" s="10">
        <v>363.04121565362198</v>
      </c>
      <c r="AF28" s="10"/>
      <c r="AG28" s="10"/>
      <c r="AH28" s="10">
        <v>359.8566308243727</v>
      </c>
      <c r="AI28" s="51">
        <v>350.02747115528689</v>
      </c>
      <c r="AJ28" s="51">
        <v>345.36097649350063</v>
      </c>
      <c r="AK28" s="51">
        <v>347.81337200092605</v>
      </c>
      <c r="AL28" s="10">
        <v>350.66065547276844</v>
      </c>
      <c r="AM28" s="10">
        <v>409.66873551185222</v>
      </c>
      <c r="AN28" s="10"/>
      <c r="AO28" s="10"/>
      <c r="AP28" s="51">
        <v>338.55895196506549</v>
      </c>
      <c r="AQ28" s="10">
        <v>355.21329064636154</v>
      </c>
      <c r="AR28" s="51">
        <v>342.08947041936563</v>
      </c>
      <c r="AS28" s="51">
        <v>351.25278196568308</v>
      </c>
      <c r="AT28" s="51">
        <v>328.67069995691986</v>
      </c>
      <c r="AU28" s="54">
        <v>288.53035205924482</v>
      </c>
      <c r="AV28" s="56">
        <v>337.16816655852404</v>
      </c>
    </row>
    <row r="29" spans="1:48" ht="13.5" customHeight="1" x14ac:dyDescent="0.2">
      <c r="A29" s="15">
        <v>28</v>
      </c>
      <c r="B29" s="26">
        <v>147</v>
      </c>
      <c r="C29" s="7" t="s">
        <v>35</v>
      </c>
      <c r="D29" s="7" t="s">
        <v>36</v>
      </c>
      <c r="E29" s="8">
        <f t="shared" si="0"/>
        <v>21</v>
      </c>
      <c r="F29" s="7">
        <f t="shared" si="1"/>
        <v>346.16024722596126</v>
      </c>
      <c r="G29" s="12">
        <f>I29+J29+K29+L29+M29+O29+P29+Q29+R29+S29+U29+V29+W29+X29+Y29+Z29+AA29+AB29+AC29+AE29+AF29+AG29+AH29+AI29+AJ29+AM29+AN29+AP29+AQ29+AR29+AS29+AT29+AU29+AV29</f>
        <v>5192.4037083894191</v>
      </c>
      <c r="H29" s="9">
        <f t="shared" si="2"/>
        <v>7041.2182368658378</v>
      </c>
      <c r="I29" s="10">
        <v>344</v>
      </c>
      <c r="J29" s="10">
        <v>330.78044122820245</v>
      </c>
      <c r="K29" s="10">
        <v>361.265370273352</v>
      </c>
      <c r="L29" s="10"/>
      <c r="M29" s="10"/>
      <c r="N29" s="51">
        <v>312.57293215879179</v>
      </c>
      <c r="O29" s="10">
        <v>331.32056896145048</v>
      </c>
      <c r="P29" s="10"/>
      <c r="Q29" s="10">
        <v>329.94177857075783</v>
      </c>
      <c r="R29" s="10"/>
      <c r="S29" s="10"/>
      <c r="T29" s="51">
        <v>312.08064236039331</v>
      </c>
      <c r="U29" s="10"/>
      <c r="V29" s="10">
        <v>354.56513476443081</v>
      </c>
      <c r="W29" s="10"/>
      <c r="X29" s="10">
        <v>317.06271017691415</v>
      </c>
      <c r="Y29" s="10"/>
      <c r="Z29" s="10"/>
      <c r="AA29" s="10"/>
      <c r="AB29" s="10"/>
      <c r="AC29" s="10">
        <v>342.1542066339606</v>
      </c>
      <c r="AD29" s="51">
        <v>301.95080687995471</v>
      </c>
      <c r="AE29" s="10"/>
      <c r="AF29" s="10">
        <v>340.64784279742275</v>
      </c>
      <c r="AG29" s="10"/>
      <c r="AH29" s="10">
        <v>355.6411050636458</v>
      </c>
      <c r="AI29" s="10">
        <v>339.59009706474865</v>
      </c>
      <c r="AJ29" s="10"/>
      <c r="AK29" s="51">
        <v>306.90045938074979</v>
      </c>
      <c r="AL29" s="51">
        <v>300.19114704948095</v>
      </c>
      <c r="AM29" s="10">
        <v>399.38433161344994</v>
      </c>
      <c r="AN29" s="10"/>
      <c r="AO29" s="51">
        <v>315.11854064704755</v>
      </c>
      <c r="AP29" s="10">
        <v>358.48080900942318</v>
      </c>
      <c r="AQ29" s="10">
        <v>348.52951073423526</v>
      </c>
      <c r="AR29" s="10">
        <v>339.03980149742495</v>
      </c>
      <c r="AS29" s="10"/>
      <c r="AT29" s="10"/>
      <c r="AU29" s="44"/>
      <c r="AV29" s="27"/>
    </row>
    <row r="30" spans="1:48" ht="13.5" customHeight="1" x14ac:dyDescent="0.2">
      <c r="A30" s="15">
        <v>29</v>
      </c>
      <c r="B30" s="26">
        <v>140</v>
      </c>
      <c r="C30" s="7" t="s">
        <v>31</v>
      </c>
      <c r="D30" s="7" t="s">
        <v>16</v>
      </c>
      <c r="E30" s="8">
        <f t="shared" si="0"/>
        <v>17</v>
      </c>
      <c r="F30" s="7">
        <f t="shared" si="1"/>
        <v>343.69434240987806</v>
      </c>
      <c r="G30" s="12">
        <f>I30+J30+K30+L30+M30+N30+O30+P30+Q30+R30+S30+T30+U30+V30+Y30+Z30+AA30+AB30+AC30+AD30+AE30+AF30+AG30+AH30+AI30+AJ30+AK30+AL30+AM30+AN30+AO30+AP30+AQ30+AR30+AS30+AT30+AU30+AV30</f>
        <v>5155.4151361481709</v>
      </c>
      <c r="H30" s="9">
        <f t="shared" si="2"/>
        <v>5776.5614938334629</v>
      </c>
      <c r="I30" s="10">
        <v>323</v>
      </c>
      <c r="J30" s="10">
        <v>357.83037673584943</v>
      </c>
      <c r="K30" s="10">
        <v>348.74110142069094</v>
      </c>
      <c r="L30" s="10"/>
      <c r="M30" s="10">
        <v>364.9146468344187</v>
      </c>
      <c r="N30" s="10"/>
      <c r="O30" s="10"/>
      <c r="P30" s="10">
        <v>331.1502027420097</v>
      </c>
      <c r="Q30" s="10">
        <v>340.54723448211098</v>
      </c>
      <c r="R30" s="10">
        <v>361.58800580441039</v>
      </c>
      <c r="S30" s="10">
        <v>343.33949297885567</v>
      </c>
      <c r="T30" s="10"/>
      <c r="U30" s="10"/>
      <c r="V30" s="10"/>
      <c r="W30" s="51">
        <v>311.02862380146644</v>
      </c>
      <c r="X30" s="51">
        <v>310.11773388382562</v>
      </c>
      <c r="Y30" s="10"/>
      <c r="Z30" s="10">
        <v>335.44048110912183</v>
      </c>
      <c r="AA30" s="10"/>
      <c r="AB30" s="10">
        <v>341.45981138233731</v>
      </c>
      <c r="AC30" s="10">
        <v>351.93359763177432</v>
      </c>
      <c r="AD30" s="10"/>
      <c r="AE30" s="10"/>
      <c r="AF30" s="10"/>
      <c r="AG30" s="10"/>
      <c r="AH30" s="10">
        <v>357.66184344440012</v>
      </c>
      <c r="AI30" s="10"/>
      <c r="AJ30" s="10"/>
      <c r="AK30" s="10"/>
      <c r="AL30" s="10"/>
      <c r="AM30" s="10"/>
      <c r="AN30" s="10"/>
      <c r="AO30" s="10">
        <v>345.47257357147396</v>
      </c>
      <c r="AP30" s="10">
        <v>330.89864398988743</v>
      </c>
      <c r="AQ30" s="10"/>
      <c r="AR30" s="10">
        <v>321.43712402083122</v>
      </c>
      <c r="AS30" s="10"/>
      <c r="AT30" s="10"/>
      <c r="AU30" s="44"/>
      <c r="AV30" s="27"/>
    </row>
    <row r="31" spans="1:48" ht="13.5" customHeight="1" x14ac:dyDescent="0.2">
      <c r="A31" s="15">
        <v>30</v>
      </c>
      <c r="B31" s="26">
        <v>155</v>
      </c>
      <c r="C31" s="7" t="s">
        <v>29</v>
      </c>
      <c r="D31" s="7" t="s">
        <v>16</v>
      </c>
      <c r="E31" s="8">
        <f t="shared" si="0"/>
        <v>18</v>
      </c>
      <c r="F31" s="7">
        <f t="shared" si="1"/>
        <v>339.26743014143523</v>
      </c>
      <c r="G31" s="12">
        <f>J31+K31+L31+M31+N31+O31+P31+Q31+R31+S31+T31+U31+V31+W31+Y31+AA31+AB31+AC31+AD31+AE31+AF31+AG31+AH31+AI31+AJ31+AK31+AL31+AM31+AN31+AO31+AP31+AQ31+AR31+AS31+AT31+AU31+AV31</f>
        <v>5089.0114521215282</v>
      </c>
      <c r="H31" s="9">
        <f t="shared" si="2"/>
        <v>5919.4175758430347</v>
      </c>
      <c r="I31" s="51">
        <v>279</v>
      </c>
      <c r="J31" s="10"/>
      <c r="K31" s="10"/>
      <c r="L31" s="10"/>
      <c r="M31" s="10"/>
      <c r="N31" s="10"/>
      <c r="O31" s="10">
        <v>326.25857595553327</v>
      </c>
      <c r="P31" s="10">
        <v>330.69783191949364</v>
      </c>
      <c r="Q31" s="10">
        <v>307.21898769837537</v>
      </c>
      <c r="R31" s="10"/>
      <c r="S31" s="10">
        <v>307.42137936320046</v>
      </c>
      <c r="T31" s="10"/>
      <c r="U31" s="10"/>
      <c r="V31" s="10"/>
      <c r="W31" s="10"/>
      <c r="X31" s="51">
        <v>286.20543205063029</v>
      </c>
      <c r="Y31" s="10"/>
      <c r="Z31" s="51">
        <v>265.2006916708749</v>
      </c>
      <c r="AA31" s="10"/>
      <c r="AB31" s="10">
        <v>327.634720766839</v>
      </c>
      <c r="AC31" s="10">
        <v>340.23996066904465</v>
      </c>
      <c r="AD31" s="10"/>
      <c r="AE31" s="10">
        <v>358.98788046997879</v>
      </c>
      <c r="AF31" s="10">
        <v>332.86474255590588</v>
      </c>
      <c r="AG31" s="10"/>
      <c r="AH31" s="10"/>
      <c r="AI31" s="10"/>
      <c r="AJ31" s="10"/>
      <c r="AK31" s="10">
        <v>346.21711528385345</v>
      </c>
      <c r="AL31" s="10"/>
      <c r="AM31" s="10">
        <v>402.51252523741869</v>
      </c>
      <c r="AN31" s="10">
        <v>288.59820978167784</v>
      </c>
      <c r="AO31" s="10"/>
      <c r="AP31" s="10"/>
      <c r="AQ31" s="10">
        <v>340.17094017094018</v>
      </c>
      <c r="AR31" s="10">
        <v>365.75253537991034</v>
      </c>
      <c r="AS31" s="10">
        <v>351.23204186309931</v>
      </c>
      <c r="AT31" s="10"/>
      <c r="AU31" s="44">
        <v>363.20400500625783</v>
      </c>
      <c r="AV31" s="27"/>
    </row>
    <row r="32" spans="1:48" ht="13.5" customHeight="1" x14ac:dyDescent="0.2">
      <c r="A32" s="17">
        <v>31</v>
      </c>
      <c r="B32" s="26">
        <v>114</v>
      </c>
      <c r="C32" s="7" t="s">
        <v>32</v>
      </c>
      <c r="D32" s="7" t="s">
        <v>33</v>
      </c>
      <c r="E32" s="8">
        <f t="shared" si="0"/>
        <v>33</v>
      </c>
      <c r="F32" s="7">
        <f t="shared" si="1"/>
        <v>331.42265198220286</v>
      </c>
      <c r="G32" s="12">
        <f>I32+J32+M32+N32+O32+P32+Q32+R32+S32+U32+V32+Y32+Z32+AB32+AC32+AD32+AF32+AH32+AI32+AJ32+AK32+AL32</f>
        <v>4971.3397797330426</v>
      </c>
      <c r="H32" s="9">
        <f t="shared" si="2"/>
        <v>9467.0250973912334</v>
      </c>
      <c r="I32" s="10">
        <v>348</v>
      </c>
      <c r="J32" s="10">
        <v>323.97942945206626</v>
      </c>
      <c r="K32" s="51">
        <v>63.481155043298713</v>
      </c>
      <c r="L32" s="51">
        <v>312.25211467036354</v>
      </c>
      <c r="M32" s="10">
        <v>331.5729644329698</v>
      </c>
      <c r="N32" s="10">
        <v>323.12924462564081</v>
      </c>
      <c r="O32" s="10">
        <v>317.16421737034796</v>
      </c>
      <c r="P32" s="10">
        <v>340.43639457849622</v>
      </c>
      <c r="Q32" s="10">
        <v>330.89491971077098</v>
      </c>
      <c r="R32" s="10">
        <v>361.11282917429889</v>
      </c>
      <c r="S32" s="10">
        <v>332.38582657049653</v>
      </c>
      <c r="T32" s="51">
        <v>304.02302177310651</v>
      </c>
      <c r="U32" s="10">
        <v>315.07473246661368</v>
      </c>
      <c r="V32" s="10">
        <v>341.14653049757908</v>
      </c>
      <c r="W32" s="51">
        <v>293.27834179357023</v>
      </c>
      <c r="X32" s="51">
        <v>256.57074824722019</v>
      </c>
      <c r="Y32" s="10">
        <v>326.11856524295717</v>
      </c>
      <c r="Z32" s="10">
        <v>319.38820792973115</v>
      </c>
      <c r="AA32" s="51">
        <v>248.25251737872259</v>
      </c>
      <c r="AB32" s="10">
        <v>325.57676120454198</v>
      </c>
      <c r="AC32" s="10">
        <v>335.35915647653223</v>
      </c>
      <c r="AD32" s="10"/>
      <c r="AE32" s="51">
        <v>199.00545841428425</v>
      </c>
      <c r="AF32" s="10"/>
      <c r="AG32" s="51">
        <v>221.49101435982686</v>
      </c>
      <c r="AH32" s="10"/>
      <c r="AI32" s="10"/>
      <c r="AJ32" s="10"/>
      <c r="AK32" s="10"/>
      <c r="AL32" s="10"/>
      <c r="AM32" s="51">
        <v>254.66985717490468</v>
      </c>
      <c r="AN32" s="51">
        <v>246.97504721906114</v>
      </c>
      <c r="AO32" s="51">
        <v>246.9916735524057</v>
      </c>
      <c r="AP32" s="51">
        <v>268.43484256492764</v>
      </c>
      <c r="AQ32" s="51">
        <v>289.19846557641836</v>
      </c>
      <c r="AR32" s="51">
        <v>249.7208557538338</v>
      </c>
      <c r="AS32" s="51">
        <v>241.18505755378465</v>
      </c>
      <c r="AT32" s="51">
        <v>276.04562737642584</v>
      </c>
      <c r="AU32" s="54">
        <v>268.60129566102682</v>
      </c>
      <c r="AV32" s="56">
        <v>255.50822354501088</v>
      </c>
    </row>
    <row r="33" spans="1:48" ht="13.5" customHeight="1" x14ac:dyDescent="0.2">
      <c r="A33" s="15">
        <v>32</v>
      </c>
      <c r="B33" s="28">
        <v>109</v>
      </c>
      <c r="C33" s="7" t="s">
        <v>106</v>
      </c>
      <c r="D33" s="7" t="s">
        <v>37</v>
      </c>
      <c r="E33" s="8">
        <f t="shared" si="0"/>
        <v>15</v>
      </c>
      <c r="F33" s="7">
        <f t="shared" si="1"/>
        <v>324.84418339336725</v>
      </c>
      <c r="G33" s="12">
        <f>I33+J33+K33+L33+M33+N33+O33+P33+Q33+R33+S33+T33+U33+V33+W33+X33+Y33+Z33+AA33+AB33+AC33+AD33+AE33+AF33+AG33+AH33+AI33+AJ33+AK33+AL33+AM33+AN33+AO33+AP33+AQ33+AR33+AS33+AT33+AU33+AV33</f>
        <v>4872.6627509005084</v>
      </c>
      <c r="H33" s="9">
        <f t="shared" si="2"/>
        <v>4872.6627509005084</v>
      </c>
      <c r="I33" s="10"/>
      <c r="J33" s="10"/>
      <c r="K33" s="10"/>
      <c r="L33" s="10"/>
      <c r="M33" s="10"/>
      <c r="N33" s="10"/>
      <c r="O33" s="11"/>
      <c r="P33" s="10"/>
      <c r="Q33" s="10">
        <v>305</v>
      </c>
      <c r="R33" s="10"/>
      <c r="S33" s="10"/>
      <c r="T33" s="10"/>
      <c r="U33" s="10"/>
      <c r="V33" s="10">
        <v>360.71918430750418</v>
      </c>
      <c r="W33" s="10">
        <v>299.12295544275241</v>
      </c>
      <c r="X33" s="10">
        <v>341.95740414540239</v>
      </c>
      <c r="Y33" s="10">
        <v>323.5580264072272</v>
      </c>
      <c r="Z33" s="10">
        <v>360.69871000321348</v>
      </c>
      <c r="AA33" s="10"/>
      <c r="AB33" s="10">
        <v>309.0306288973253</v>
      </c>
      <c r="AC33" s="10">
        <v>345.06009477086582</v>
      </c>
      <c r="AD33" s="10">
        <v>327.11785496488551</v>
      </c>
      <c r="AE33" s="10"/>
      <c r="AF33" s="10">
        <v>325.28384244437484</v>
      </c>
      <c r="AG33" s="10"/>
      <c r="AH33" s="10">
        <v>289.06883785418233</v>
      </c>
      <c r="AI33" s="10">
        <v>330.05177896541966</v>
      </c>
      <c r="AJ33" s="10"/>
      <c r="AK33" s="10">
        <v>337.31219613242831</v>
      </c>
      <c r="AL33" s="10">
        <v>289.20715770467507</v>
      </c>
      <c r="AM33" s="10"/>
      <c r="AN33" s="10"/>
      <c r="AO33" s="10"/>
      <c r="AP33" s="10"/>
      <c r="AQ33" s="10"/>
      <c r="AR33" s="10"/>
      <c r="AS33" s="10">
        <v>329.47407886025155</v>
      </c>
      <c r="AT33" s="10"/>
      <c r="AU33" s="44"/>
      <c r="AV33" s="27"/>
    </row>
    <row r="34" spans="1:48" ht="13.5" customHeight="1" x14ac:dyDescent="0.2">
      <c r="A34" s="15">
        <v>33</v>
      </c>
      <c r="B34" s="26">
        <v>108</v>
      </c>
      <c r="C34" s="7" t="s">
        <v>43</v>
      </c>
      <c r="D34" s="7" t="s">
        <v>34</v>
      </c>
      <c r="E34" s="8">
        <f t="shared" ref="E34:E65" si="3">COUNT(I34:AV34)</f>
        <v>15</v>
      </c>
      <c r="F34" s="7">
        <f t="shared" si="1"/>
        <v>314.6715233106633</v>
      </c>
      <c r="G34" s="12">
        <f>I34+J34+K34+L34+M34+N34+O34+P34+Q34+R34+S34+T34+U34+V34+W34+X34+Y34+Z34+AA34+AB34+AC34+AD34+AE34+AF34+AG34+AH34+AI34+AJ34+AK34+AL34+AM34+AN34+AO34+AP34+AQ34+AR34+AS34+AT34+AU34+AV34</f>
        <v>4720.0728496599495</v>
      </c>
      <c r="H34" s="9">
        <f t="shared" ref="H34:H65" si="4">I34+J34+K34+L34+M34+N34+O34+P34+Q34+R34+S34+T34+U34+V34+W34+X34+Y34+Z34+AA34+AB34+AC34+AD34+AE34+AF34+AG34+AH34+AI34+AJ34+AK34+AL34+AM34+AN34+AO34+AP34+AQ34+AR34+AS34+AT34+AU34+AV34</f>
        <v>4720.0728496599495</v>
      </c>
      <c r="I34" s="10">
        <v>290</v>
      </c>
      <c r="J34" s="10">
        <v>355.50530177395854</v>
      </c>
      <c r="K34" s="10">
        <v>347.50993867299451</v>
      </c>
      <c r="L34" s="10">
        <v>298.52992416098925</v>
      </c>
      <c r="M34" s="10">
        <v>379.62217255597079</v>
      </c>
      <c r="N34" s="10">
        <v>215.97487285623652</v>
      </c>
      <c r="O34" s="10">
        <v>345.1990031893838</v>
      </c>
      <c r="P34" s="10">
        <v>259.90049578452908</v>
      </c>
      <c r="Q34" s="10">
        <v>367.54859611231097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>
        <v>286.68510470169895</v>
      </c>
      <c r="AC34" s="10">
        <v>297.74683835604981</v>
      </c>
      <c r="AD34" s="10"/>
      <c r="AE34" s="10"/>
      <c r="AF34" s="10"/>
      <c r="AG34" s="10"/>
      <c r="AH34" s="10"/>
      <c r="AI34" s="10"/>
      <c r="AJ34" s="10"/>
      <c r="AK34" s="10">
        <v>294.3923867084211</v>
      </c>
      <c r="AL34" s="10">
        <v>250.87186460324449</v>
      </c>
      <c r="AM34" s="10">
        <v>382.10324285251374</v>
      </c>
      <c r="AN34" s="10"/>
      <c r="AO34" s="10"/>
      <c r="AP34" s="10">
        <v>348.48310733164794</v>
      </c>
      <c r="AQ34" s="10"/>
      <c r="AR34" s="10"/>
      <c r="AS34" s="10"/>
      <c r="AT34" s="10"/>
      <c r="AU34" s="44"/>
      <c r="AV34" s="27"/>
    </row>
    <row r="35" spans="1:48" ht="13.5" customHeight="1" x14ac:dyDescent="0.2">
      <c r="A35" s="15">
        <v>34</v>
      </c>
      <c r="B35" s="26">
        <v>103</v>
      </c>
      <c r="C35" s="7" t="s">
        <v>68</v>
      </c>
      <c r="D35" s="7" t="s">
        <v>17</v>
      </c>
      <c r="E35" s="8">
        <f t="shared" si="3"/>
        <v>19</v>
      </c>
      <c r="F35" s="7">
        <f t="shared" si="1"/>
        <v>310.89684892953824</v>
      </c>
      <c r="G35" s="12">
        <f>I35+J35+K35+L35+M35+N35+O35+P35+Q35+R35+U35+V35+W35+Y35+Z35+AA35+AB35+AC35+AD35+AE35+AF35+AG35+AH35+AI35+AJ35+AK35+AL35+AM35+AN35+AO35+AP35+AQ35+AR35+AT35+AU35+AV35</f>
        <v>4663.4527339430733</v>
      </c>
      <c r="H35" s="9">
        <f t="shared" si="4"/>
        <v>5703.0894970796371</v>
      </c>
      <c r="I35" s="10"/>
      <c r="J35" s="10"/>
      <c r="K35" s="10">
        <v>284.68673919073012</v>
      </c>
      <c r="L35" s="10"/>
      <c r="M35" s="10"/>
      <c r="N35" s="10"/>
      <c r="O35" s="10"/>
      <c r="P35" s="10"/>
      <c r="Q35" s="10">
        <v>278.73978777349987</v>
      </c>
      <c r="R35" s="10"/>
      <c r="S35" s="51">
        <v>272.72696306767375</v>
      </c>
      <c r="T35" s="51">
        <v>239.59678819803355</v>
      </c>
      <c r="U35" s="10"/>
      <c r="V35" s="10">
        <v>307.5669690810239</v>
      </c>
      <c r="W35" s="10">
        <v>312.29554427523988</v>
      </c>
      <c r="X35" s="51">
        <v>265.09270411964155</v>
      </c>
      <c r="Y35" s="10">
        <v>291.59672849735409</v>
      </c>
      <c r="Z35" s="10">
        <v>285.81003534866647</v>
      </c>
      <c r="AA35" s="10"/>
      <c r="AB35" s="10">
        <v>342.58670743648327</v>
      </c>
      <c r="AC35" s="10">
        <v>327.83815730290075</v>
      </c>
      <c r="AD35" s="10"/>
      <c r="AE35" s="10"/>
      <c r="AF35" s="10"/>
      <c r="AG35" s="10"/>
      <c r="AH35" s="10">
        <v>326.82567075239319</v>
      </c>
      <c r="AI35" s="10"/>
      <c r="AJ35" s="10"/>
      <c r="AK35" s="10"/>
      <c r="AL35" s="10"/>
      <c r="AM35" s="10"/>
      <c r="AN35" s="10"/>
      <c r="AO35" s="10">
        <v>329.7705459861437</v>
      </c>
      <c r="AP35" s="10">
        <v>341.75591817972884</v>
      </c>
      <c r="AQ35" s="10"/>
      <c r="AR35" s="10">
        <v>298.7232937578442</v>
      </c>
      <c r="AS35" s="51">
        <v>262.22030775121448</v>
      </c>
      <c r="AT35" s="10">
        <v>310.52463990709691</v>
      </c>
      <c r="AU35" s="44">
        <v>304.65413372933779</v>
      </c>
      <c r="AV35" s="27">
        <v>320.07786272463125</v>
      </c>
    </row>
    <row r="36" spans="1:48" ht="13.5" customHeight="1" x14ac:dyDescent="0.2">
      <c r="A36" s="15">
        <v>35</v>
      </c>
      <c r="B36" s="26">
        <v>161</v>
      </c>
      <c r="C36" s="7" t="s">
        <v>92</v>
      </c>
      <c r="D36" s="7" t="s">
        <v>82</v>
      </c>
      <c r="E36" s="8">
        <f t="shared" si="3"/>
        <v>17</v>
      </c>
      <c r="F36" s="7">
        <f t="shared" si="1"/>
        <v>305.09764298817595</v>
      </c>
      <c r="G36" s="12">
        <f>I36+J36+K36+L36+M36+O36+P36+Q36+R36+S36+T36+U36+V36+W36+X36+Y36+Z36+AA36+AB36+AC36+AD36+AE36+AF36+AG36+AH36+AI36+AJ36+AK36+AL36+AM36+AO36+AP36+AQ36+AR36+AS36+AT36+AU36+AV36</f>
        <v>4576.4646448226395</v>
      </c>
      <c r="H36" s="9">
        <f t="shared" si="4"/>
        <v>5082.1438765423572</v>
      </c>
      <c r="I36" s="10"/>
      <c r="J36" s="10"/>
      <c r="K36" s="10"/>
      <c r="L36" s="10"/>
      <c r="M36" s="10">
        <v>323.89455126970063</v>
      </c>
      <c r="N36" s="51">
        <v>281.39748936568526</v>
      </c>
      <c r="O36" s="10"/>
      <c r="P36" s="10">
        <v>291.78656085299258</v>
      </c>
      <c r="Q36" s="10">
        <v>285.24098506902055</v>
      </c>
      <c r="R36" s="10"/>
      <c r="S36" s="10">
        <v>319.67155180488976</v>
      </c>
      <c r="T36" s="10"/>
      <c r="U36" s="10"/>
      <c r="V36" s="10"/>
      <c r="W36" s="10">
        <v>312.53172588832501</v>
      </c>
      <c r="X36" s="10">
        <v>292.83118311761564</v>
      </c>
      <c r="Y36" s="10">
        <v>282.99967926444663</v>
      </c>
      <c r="Z36" s="10"/>
      <c r="AA36" s="10"/>
      <c r="AB36" s="10">
        <v>319.90964217614624</v>
      </c>
      <c r="AC36" s="10">
        <v>316.64714066046713</v>
      </c>
      <c r="AD36" s="10"/>
      <c r="AE36" s="10"/>
      <c r="AF36" s="10">
        <v>297.17762318561495</v>
      </c>
      <c r="AG36" s="10"/>
      <c r="AH36" s="10">
        <v>312.34567901234573</v>
      </c>
      <c r="AI36" s="10"/>
      <c r="AJ36" s="10"/>
      <c r="AK36" s="10"/>
      <c r="AL36" s="10"/>
      <c r="AM36" s="10">
        <v>334.47244447767889</v>
      </c>
      <c r="AN36" s="51">
        <v>224.28174235403151</v>
      </c>
      <c r="AO36" s="10">
        <v>285.52024407296778</v>
      </c>
      <c r="AP36" s="10"/>
      <c r="AQ36" s="10">
        <v>311.17071904473482</v>
      </c>
      <c r="AR36" s="10"/>
      <c r="AS36" s="10">
        <v>290.26491492569448</v>
      </c>
      <c r="AT36" s="10"/>
      <c r="AU36" s="44"/>
      <c r="AV36" s="27"/>
    </row>
    <row r="37" spans="1:48" ht="13.5" customHeight="1" x14ac:dyDescent="0.2">
      <c r="A37" s="15">
        <v>36</v>
      </c>
      <c r="B37" s="28">
        <v>135</v>
      </c>
      <c r="C37" s="7" t="s">
        <v>39</v>
      </c>
      <c r="D37" s="7" t="s">
        <v>40</v>
      </c>
      <c r="E37" s="8">
        <f t="shared" si="3"/>
        <v>27</v>
      </c>
      <c r="F37" s="7">
        <f t="shared" si="1"/>
        <v>271.57845676901701</v>
      </c>
      <c r="G37" s="12">
        <f>J37+K37+L37+O37+P37+R37+S37+T37+U37+W37+X37+Z37+AA37+AB37+AC37+AE37+AG37+AH37+AI37+AJ37+AM37+AN37+AO37+AP37+AQ37+AR37+AT37+AV37</f>
        <v>4073.6768515352551</v>
      </c>
      <c r="H37" s="9">
        <f t="shared" si="4"/>
        <v>6487.7041123714553</v>
      </c>
      <c r="I37" s="51">
        <v>231</v>
      </c>
      <c r="J37" s="10">
        <v>271.44077591838789</v>
      </c>
      <c r="K37" s="10"/>
      <c r="L37" s="10"/>
      <c r="M37" s="51">
        <v>225.53273476937306</v>
      </c>
      <c r="N37" s="51">
        <v>185.38132728728772</v>
      </c>
      <c r="O37" s="10">
        <v>261.9991590692332</v>
      </c>
      <c r="P37" s="10"/>
      <c r="Q37" s="51">
        <v>198.40360597239169</v>
      </c>
      <c r="R37" s="10">
        <v>287.42298451364275</v>
      </c>
      <c r="S37" s="10">
        <v>270.99317897318417</v>
      </c>
      <c r="T37" s="10"/>
      <c r="U37" s="10">
        <v>270.43424427345894</v>
      </c>
      <c r="V37" s="51">
        <v>229.77211508270955</v>
      </c>
      <c r="W37" s="10"/>
      <c r="X37" s="10"/>
      <c r="Y37" s="51">
        <v>200.03207355535358</v>
      </c>
      <c r="Z37" s="10">
        <v>270.45861451590679</v>
      </c>
      <c r="AA37" s="10"/>
      <c r="AB37" s="10">
        <v>254.55826018243351</v>
      </c>
      <c r="AC37" s="10">
        <v>278.4610717685332</v>
      </c>
      <c r="AD37" s="51">
        <v>207</v>
      </c>
      <c r="AE37" s="10"/>
      <c r="AF37" s="51">
        <v>200.98211491707389</v>
      </c>
      <c r="AG37" s="10"/>
      <c r="AH37" s="10">
        <v>261.72544507869088</v>
      </c>
      <c r="AI37" s="10">
        <v>281.88735161413854</v>
      </c>
      <c r="AJ37" s="10">
        <v>263.15503419538925</v>
      </c>
      <c r="AK37" s="51">
        <v>103.53247955938434</v>
      </c>
      <c r="AL37" s="51">
        <v>184.94898101346951</v>
      </c>
      <c r="AM37" s="10"/>
      <c r="AN37" s="10"/>
      <c r="AO37" s="10">
        <v>270.74048178986845</v>
      </c>
      <c r="AP37" s="10">
        <v>251.05033325672264</v>
      </c>
      <c r="AQ37" s="10">
        <v>278.49018872640931</v>
      </c>
      <c r="AR37" s="10"/>
      <c r="AS37" s="51">
        <v>220.8230629940731</v>
      </c>
      <c r="AT37" s="10">
        <v>300.85972765925567</v>
      </c>
      <c r="AU37" s="54">
        <v>226.61876568508558</v>
      </c>
      <c r="AV37" s="27"/>
    </row>
    <row r="38" spans="1:48" ht="13.5" customHeight="1" x14ac:dyDescent="0.2">
      <c r="A38" s="15">
        <v>37</v>
      </c>
      <c r="B38" s="26">
        <v>141</v>
      </c>
      <c r="C38" s="7" t="s">
        <v>8</v>
      </c>
      <c r="D38" s="7" t="s">
        <v>41</v>
      </c>
      <c r="E38" s="8">
        <f t="shared" si="3"/>
        <v>23</v>
      </c>
      <c r="F38" s="7">
        <f t="shared" si="1"/>
        <v>261.65999351647281</v>
      </c>
      <c r="G38" s="12">
        <f>I38+J38+K38+L38+M38+N38+O38+P38+Q38+R38+S38+U38+V38+Y38+Z38+AA38+AB38+AC38+AE38+AF38+AG38+AH38+AJ38+AK38+AM38+AO38+AP38+AQ38+AR38+AT38+AU38+AV38</f>
        <v>3924.8999027470923</v>
      </c>
      <c r="H38" s="9">
        <f t="shared" si="4"/>
        <v>5454.2185474029448</v>
      </c>
      <c r="I38" s="10">
        <v>282</v>
      </c>
      <c r="J38" s="10">
        <v>297.09030604552993</v>
      </c>
      <c r="K38" s="10"/>
      <c r="L38" s="10"/>
      <c r="M38" s="10">
        <v>284.69808485222154</v>
      </c>
      <c r="N38" s="10">
        <v>260.26354380089651</v>
      </c>
      <c r="O38" s="10"/>
      <c r="P38" s="10">
        <v>235</v>
      </c>
      <c r="Q38" s="10">
        <v>241.95699126678562</v>
      </c>
      <c r="R38" s="10">
        <v>277.00834978709236</v>
      </c>
      <c r="S38" s="10"/>
      <c r="T38" s="51">
        <v>216.59816917364731</v>
      </c>
      <c r="U38" s="10"/>
      <c r="V38" s="10">
        <v>233.61922231586595</v>
      </c>
      <c r="W38" s="51">
        <v>215.99548787366052</v>
      </c>
      <c r="X38" s="51">
        <v>214.71012121507488</v>
      </c>
      <c r="Y38" s="10"/>
      <c r="Z38" s="10"/>
      <c r="AA38" s="10"/>
      <c r="AB38" s="10"/>
      <c r="AC38" s="10"/>
      <c r="AD38" s="51">
        <v>160.54583248634435</v>
      </c>
      <c r="AE38" s="10"/>
      <c r="AF38" s="10"/>
      <c r="AG38" s="10"/>
      <c r="AH38" s="10"/>
      <c r="AI38" s="51">
        <v>151.0780347302001</v>
      </c>
      <c r="AJ38" s="10"/>
      <c r="AK38" s="10">
        <v>226.38819501139312</v>
      </c>
      <c r="AL38" s="51">
        <v>170.21449708263913</v>
      </c>
      <c r="AM38" s="10">
        <v>328.05902440240288</v>
      </c>
      <c r="AN38" s="51">
        <v>215.62628312666448</v>
      </c>
      <c r="AO38" s="10">
        <v>267.333629949787</v>
      </c>
      <c r="AP38" s="10">
        <v>257.31096299701221</v>
      </c>
      <c r="AQ38" s="10">
        <v>258.95416919038973</v>
      </c>
      <c r="AR38" s="10"/>
      <c r="AS38" s="51">
        <v>184.55021896762139</v>
      </c>
      <c r="AT38" s="10">
        <v>230.76289123227627</v>
      </c>
      <c r="AU38" s="44">
        <v>244.45453189543923</v>
      </c>
      <c r="AV38" s="27"/>
    </row>
    <row r="39" spans="1:48" ht="13.5" customHeight="1" x14ac:dyDescent="0.2">
      <c r="A39" s="15">
        <v>38</v>
      </c>
      <c r="B39" s="26">
        <v>102</v>
      </c>
      <c r="C39" s="7" t="s">
        <v>67</v>
      </c>
      <c r="D39" s="7" t="s">
        <v>21</v>
      </c>
      <c r="E39" s="8">
        <f t="shared" si="3"/>
        <v>11</v>
      </c>
      <c r="F39" s="7">
        <f>G39/E39</f>
        <v>311.98807185347505</v>
      </c>
      <c r="G39" s="12">
        <f>I39+J39+K39+L39+M39+N39+O39+P39+Q39+R39+S39+T39+U39+V39+W39+X39+Y39+Z39+AA39+AB39+AC39+AD39+AE39+AF39+AG39+AH39+AI39+AJ39+AK39+AL39+AM39+AN39+AO39+AP39+AQ39+AR39+AS39+AT39+AU39+AV39</f>
        <v>3431.8687903882255</v>
      </c>
      <c r="H39" s="9">
        <f t="shared" si="4"/>
        <v>3431.8687903882255</v>
      </c>
      <c r="I39" s="10"/>
      <c r="J39" s="10"/>
      <c r="K39" s="10">
        <v>332.65740084440199</v>
      </c>
      <c r="L39" s="10"/>
      <c r="M39" s="10">
        <v>352.22920118685215</v>
      </c>
      <c r="N39" s="10">
        <v>316.32744329232139</v>
      </c>
      <c r="O39" s="10">
        <v>331.80051481371333</v>
      </c>
      <c r="P39" s="10"/>
      <c r="Q39" s="10">
        <v>332.13916799699496</v>
      </c>
      <c r="R39" s="10"/>
      <c r="S39" s="10"/>
      <c r="T39" s="10">
        <v>274.78768533602363</v>
      </c>
      <c r="U39" s="10"/>
      <c r="V39" s="10"/>
      <c r="W39" s="10"/>
      <c r="X39" s="10"/>
      <c r="Y39" s="10">
        <v>293.28593574597744</v>
      </c>
      <c r="Z39" s="10"/>
      <c r="AA39" s="10"/>
      <c r="AB39" s="10"/>
      <c r="AC39" s="10">
        <v>299.45919936401015</v>
      </c>
      <c r="AD39" s="10"/>
      <c r="AE39" s="10"/>
      <c r="AF39" s="10"/>
      <c r="AG39" s="10"/>
      <c r="AH39" s="10">
        <v>298.56483325220881</v>
      </c>
      <c r="AI39" s="10"/>
      <c r="AJ39" s="10"/>
      <c r="AK39" s="10"/>
      <c r="AL39" s="10"/>
      <c r="AM39" s="10"/>
      <c r="AN39" s="10"/>
      <c r="AO39" s="10">
        <v>298.80633064259837</v>
      </c>
      <c r="AP39" s="10">
        <v>301.81107791312343</v>
      </c>
      <c r="AQ39" s="10"/>
      <c r="AR39" s="10"/>
      <c r="AS39" s="10"/>
      <c r="AT39" s="10"/>
      <c r="AU39" s="44"/>
      <c r="AV39" s="27"/>
    </row>
    <row r="40" spans="1:48" ht="13.5" customHeight="1" x14ac:dyDescent="0.2">
      <c r="A40" s="15">
        <v>39</v>
      </c>
      <c r="B40" s="28">
        <v>133</v>
      </c>
      <c r="C40" s="7" t="s">
        <v>111</v>
      </c>
      <c r="D40" s="7" t="s">
        <v>80</v>
      </c>
      <c r="E40" s="8">
        <f t="shared" si="3"/>
        <v>9</v>
      </c>
      <c r="F40" s="7">
        <f>G40/E40</f>
        <v>372.40328576722084</v>
      </c>
      <c r="G40" s="12">
        <f>I40+J40+K40+L40+M40+N40+O40+P40+Q40+R40+S40+T40+U40+V40+W40+X40+Y40+Z40+AA40+AB40+AC40+AD40+AE40+AF40+AG40+AH40+AI40+AJ40+AK40+AL40+AM40+AN40+AO40+AP40+AQ40+AR40+AS40+AT40+AU40+AV40</f>
        <v>3351.6295719049876</v>
      </c>
      <c r="H40" s="9">
        <f t="shared" si="4"/>
        <v>3351.6295719049876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>
        <v>343.1095311915326</v>
      </c>
      <c r="Z40" s="10"/>
      <c r="AA40" s="10"/>
      <c r="AB40" s="10"/>
      <c r="AC40" s="10">
        <v>370.21307754265229</v>
      </c>
      <c r="AD40" s="10"/>
      <c r="AE40" s="10">
        <v>387.1218429086872</v>
      </c>
      <c r="AF40" s="10">
        <v>382.7022603085959</v>
      </c>
      <c r="AG40" s="10"/>
      <c r="AH40" s="10">
        <v>388.35346696756494</v>
      </c>
      <c r="AI40" s="10">
        <v>388.50706757904197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>
        <v>339.30169669993052</v>
      </c>
      <c r="AT40" s="10"/>
      <c r="AU40" s="44">
        <v>350.1540137607243</v>
      </c>
      <c r="AV40" s="27">
        <v>402.16661494625794</v>
      </c>
    </row>
    <row r="41" spans="1:48" ht="13.5" customHeight="1" x14ac:dyDescent="0.2">
      <c r="A41" s="15">
        <v>40</v>
      </c>
      <c r="B41" s="26">
        <v>157</v>
      </c>
      <c r="C41" s="7" t="s">
        <v>8</v>
      </c>
      <c r="D41" s="7" t="s">
        <v>38</v>
      </c>
      <c r="E41" s="8">
        <f t="shared" si="3"/>
        <v>16</v>
      </c>
      <c r="F41" s="7">
        <f>G41/15</f>
        <v>178.6673974016893</v>
      </c>
      <c r="G41" s="12">
        <f>I41+J41+K41+L41+M41+N41+O41+P41+Q41+R41+S41+T41+U41+V41+W41+X41+Y41+Z41+AA41+AB41+AC41+AD41+AE41+AF41+AG41+AH41+AI41+AJ41+AK41+AL41+AM41+AN41+AO41+AP41+AQ41+AR41+AT41+AU41+AV41</f>
        <v>2680.0109610253394</v>
      </c>
      <c r="H41" s="9">
        <f t="shared" si="4"/>
        <v>2680.0109610253394</v>
      </c>
      <c r="I41" s="10">
        <v>201</v>
      </c>
      <c r="J41" s="10"/>
      <c r="K41" s="10">
        <v>173.39209220623138</v>
      </c>
      <c r="L41" s="10">
        <v>157.9460453254851</v>
      </c>
      <c r="M41" s="10"/>
      <c r="N41" s="10">
        <v>138.30433380828072</v>
      </c>
      <c r="O41" s="10"/>
      <c r="P41" s="10">
        <v>162.80487275442601</v>
      </c>
      <c r="Q41" s="10"/>
      <c r="R41" s="10">
        <v>201.24830506458602</v>
      </c>
      <c r="S41" s="10">
        <v>136.9638340812902</v>
      </c>
      <c r="T41" s="10"/>
      <c r="U41" s="10"/>
      <c r="V41" s="10">
        <v>209.12200684150514</v>
      </c>
      <c r="W41" s="10"/>
      <c r="X41" s="10">
        <v>98.649297843750219</v>
      </c>
      <c r="Y41" s="10">
        <v>170.74223552680814</v>
      </c>
      <c r="Z41" s="10">
        <v>198.84160430917086</v>
      </c>
      <c r="AA41" s="10"/>
      <c r="AB41" s="10">
        <v>247.05649940734884</v>
      </c>
      <c r="AC41" s="10"/>
      <c r="AD41" s="10"/>
      <c r="AE41" s="10"/>
      <c r="AF41" s="10"/>
      <c r="AG41" s="10"/>
      <c r="AH41" s="10">
        <v>264.67985309084474</v>
      </c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51">
        <v>0</v>
      </c>
      <c r="AT41" s="10"/>
      <c r="AU41" s="44">
        <v>152.61823393231168</v>
      </c>
      <c r="AV41" s="27">
        <v>166.64174683330043</v>
      </c>
    </row>
    <row r="42" spans="1:48" ht="13.5" customHeight="1" x14ac:dyDescent="0.2">
      <c r="A42" s="15">
        <v>41</v>
      </c>
      <c r="B42" s="26">
        <v>105</v>
      </c>
      <c r="C42" s="7" t="s">
        <v>44</v>
      </c>
      <c r="D42" s="7" t="s">
        <v>10</v>
      </c>
      <c r="E42" s="8">
        <f t="shared" si="3"/>
        <v>6</v>
      </c>
      <c r="F42" s="7">
        <f t="shared" ref="F42:F49" si="5">G42/E42</f>
        <v>387.82431577012267</v>
      </c>
      <c r="G42" s="12">
        <f t="shared" ref="G42:G50" si="6">I42+J42+K42+L42+M42+N42+O42+P42+Q42+R42+S42+T42+U42+V42+W42+X42+Y42+Z42+AA42+AB42+AC42+AD42+AE42+AF42+AG42+AH42+AI42+AJ42+AK42+AL42+AM42+AN42+AO42+AP42+AQ42+AR42+AS42+AT42+AU42+AV42</f>
        <v>2326.945894620736</v>
      </c>
      <c r="H42" s="9">
        <f t="shared" si="4"/>
        <v>2326.945894620736</v>
      </c>
      <c r="I42" s="10">
        <v>382</v>
      </c>
      <c r="J42" s="10">
        <v>385.79325594250975</v>
      </c>
      <c r="K42" s="10"/>
      <c r="L42" s="10"/>
      <c r="M42" s="10">
        <v>394.34511194173638</v>
      </c>
      <c r="N42" s="10">
        <v>387.41562750257413</v>
      </c>
      <c r="O42" s="11"/>
      <c r="P42" s="10"/>
      <c r="Q42" s="10"/>
      <c r="R42" s="10"/>
      <c r="S42" s="10"/>
      <c r="T42" s="10"/>
      <c r="U42" s="10">
        <v>408.2793844521093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>
        <v>369.11251478180623</v>
      </c>
      <c r="AR42" s="10"/>
      <c r="AS42" s="10"/>
      <c r="AT42" s="10"/>
      <c r="AU42" s="44"/>
      <c r="AV42" s="27"/>
    </row>
    <row r="43" spans="1:48" ht="13.5" customHeight="1" x14ac:dyDescent="0.2">
      <c r="A43" s="15">
        <v>42</v>
      </c>
      <c r="B43" s="26">
        <v>129</v>
      </c>
      <c r="C43" s="7" t="s">
        <v>109</v>
      </c>
      <c r="D43" s="7" t="s">
        <v>10</v>
      </c>
      <c r="E43" s="8">
        <f t="shared" si="3"/>
        <v>11</v>
      </c>
      <c r="F43" s="7">
        <f t="shared" si="5"/>
        <v>192.89920260032366</v>
      </c>
      <c r="G43" s="12">
        <f t="shared" si="6"/>
        <v>2121.8912286035602</v>
      </c>
      <c r="H43" s="9">
        <f t="shared" si="4"/>
        <v>2121.8912286035602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>
        <v>149.26131575033469</v>
      </c>
      <c r="W43" s="10">
        <v>182.85356739988742</v>
      </c>
      <c r="X43" s="10"/>
      <c r="Y43" s="10">
        <v>171.65165446089691</v>
      </c>
      <c r="Z43" s="10"/>
      <c r="AA43" s="10"/>
      <c r="AB43" s="10">
        <v>276.89175957260409</v>
      </c>
      <c r="AC43" s="10">
        <v>240.03441458592658</v>
      </c>
      <c r="AD43" s="10"/>
      <c r="AE43" s="10"/>
      <c r="AF43" s="10">
        <v>238.88581309326082</v>
      </c>
      <c r="AG43" s="10">
        <v>201.3812854099192</v>
      </c>
      <c r="AH43" s="10"/>
      <c r="AI43" s="10">
        <v>123.61104173950685</v>
      </c>
      <c r="AJ43" s="10"/>
      <c r="AK43" s="10"/>
      <c r="AL43" s="10"/>
      <c r="AM43" s="10"/>
      <c r="AN43" s="10"/>
      <c r="AO43" s="10">
        <v>167.90122672090524</v>
      </c>
      <c r="AP43" s="10"/>
      <c r="AQ43" s="10">
        <v>166.74261871112287</v>
      </c>
      <c r="AR43" s="10"/>
      <c r="AS43" s="10"/>
      <c r="AT43" s="10"/>
      <c r="AU43" s="44"/>
      <c r="AV43" s="27">
        <v>202.67653115919552</v>
      </c>
    </row>
    <row r="44" spans="1:48" ht="13.5" customHeight="1" x14ac:dyDescent="0.2">
      <c r="A44" s="15">
        <v>43</v>
      </c>
      <c r="B44" s="26">
        <v>139</v>
      </c>
      <c r="C44" s="7" t="s">
        <v>114</v>
      </c>
      <c r="D44" s="7" t="s">
        <v>27</v>
      </c>
      <c r="E44" s="8">
        <f t="shared" si="3"/>
        <v>5</v>
      </c>
      <c r="F44" s="7">
        <f t="shared" si="5"/>
        <v>222.46643801614059</v>
      </c>
      <c r="G44" s="12">
        <f t="shared" si="6"/>
        <v>1112.332190080703</v>
      </c>
      <c r="H44" s="9">
        <f t="shared" si="4"/>
        <v>1112.332190080703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>
        <v>265.02057613168722</v>
      </c>
      <c r="AI44" s="10"/>
      <c r="AJ44" s="10"/>
      <c r="AK44" s="10"/>
      <c r="AL44" s="10"/>
      <c r="AM44" s="10"/>
      <c r="AN44" s="10"/>
      <c r="AO44" s="10"/>
      <c r="AP44" s="10">
        <v>274.8908296943232</v>
      </c>
      <c r="AQ44" s="10">
        <v>185.8786882408931</v>
      </c>
      <c r="AR44" s="10"/>
      <c r="AS44" s="10">
        <v>271</v>
      </c>
      <c r="AT44" s="10"/>
      <c r="AU44" s="44">
        <v>115.54209601379944</v>
      </c>
      <c r="AV44" s="27"/>
    </row>
    <row r="45" spans="1:48" ht="13.5" customHeight="1" x14ac:dyDescent="0.2">
      <c r="A45" s="15">
        <v>44</v>
      </c>
      <c r="B45" s="28">
        <v>110</v>
      </c>
      <c r="C45" s="7" t="s">
        <v>42</v>
      </c>
      <c r="D45" s="7" t="s">
        <v>37</v>
      </c>
      <c r="E45" s="8">
        <f t="shared" si="3"/>
        <v>9</v>
      </c>
      <c r="F45" s="7">
        <f t="shared" si="5"/>
        <v>112.01126929526831</v>
      </c>
      <c r="G45" s="12">
        <f t="shared" si="6"/>
        <v>1008.1014236574148</v>
      </c>
      <c r="H45" s="9">
        <f t="shared" si="4"/>
        <v>1008.1014236574148</v>
      </c>
      <c r="I45" s="10">
        <v>251</v>
      </c>
      <c r="J45" s="10"/>
      <c r="K45" s="10"/>
      <c r="L45" s="10"/>
      <c r="M45" s="10"/>
      <c r="N45" s="10"/>
      <c r="O45" s="11"/>
      <c r="P45" s="10"/>
      <c r="Q45" s="10"/>
      <c r="R45" s="10"/>
      <c r="S45" s="10"/>
      <c r="T45" s="10"/>
      <c r="U45" s="10"/>
      <c r="V45" s="10"/>
      <c r="W45" s="10"/>
      <c r="X45" s="10"/>
      <c r="Y45" s="10">
        <v>106.66194472657287</v>
      </c>
      <c r="Z45" s="10"/>
      <c r="AA45" s="10"/>
      <c r="AB45" s="10">
        <v>51.454142545479499</v>
      </c>
      <c r="AC45" s="10">
        <v>139.68660760049795</v>
      </c>
      <c r="AD45" s="10"/>
      <c r="AE45" s="10"/>
      <c r="AF45" s="10"/>
      <c r="AG45" s="10"/>
      <c r="AH45" s="10">
        <v>125.80497662138441</v>
      </c>
      <c r="AI45" s="10">
        <v>83.007009306894474</v>
      </c>
      <c r="AJ45" s="10"/>
      <c r="AK45" s="10"/>
      <c r="AL45" s="10"/>
      <c r="AM45" s="10"/>
      <c r="AN45" s="10"/>
      <c r="AO45" s="10">
        <v>115.06260725862819</v>
      </c>
      <c r="AP45" s="10">
        <v>64.54837968283141</v>
      </c>
      <c r="AQ45" s="10">
        <v>70.875755915125978</v>
      </c>
      <c r="AR45" s="10"/>
      <c r="AS45" s="10"/>
      <c r="AT45" s="10"/>
      <c r="AU45" s="44"/>
      <c r="AV45" s="27"/>
    </row>
    <row r="46" spans="1:48" ht="13.5" customHeight="1" x14ac:dyDescent="0.2">
      <c r="A46" s="15">
        <v>45</v>
      </c>
      <c r="B46" s="26">
        <v>158</v>
      </c>
      <c r="C46" s="7" t="s">
        <v>30</v>
      </c>
      <c r="D46" s="7" t="s">
        <v>10</v>
      </c>
      <c r="E46" s="8">
        <f t="shared" si="3"/>
        <v>6</v>
      </c>
      <c r="F46" s="7">
        <f t="shared" si="5"/>
        <v>122.22028898146317</v>
      </c>
      <c r="G46" s="12">
        <f t="shared" si="6"/>
        <v>733.32173388877902</v>
      </c>
      <c r="H46" s="9">
        <f t="shared" si="4"/>
        <v>733.32173388877902</v>
      </c>
      <c r="I46" s="10">
        <v>157</v>
      </c>
      <c r="J46" s="10">
        <v>157.90073203008535</v>
      </c>
      <c r="K46" s="10">
        <v>175.00077043976705</v>
      </c>
      <c r="L46" s="10"/>
      <c r="M46" s="10"/>
      <c r="N46" s="10"/>
      <c r="O46" s="10"/>
      <c r="P46" s="10"/>
      <c r="Q46" s="10">
        <v>31.190722133533768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>
        <v>117.70910277773021</v>
      </c>
      <c r="AC46" s="10"/>
      <c r="AD46" s="10"/>
      <c r="AE46" s="10"/>
      <c r="AF46" s="10"/>
      <c r="AG46" s="10"/>
      <c r="AH46" s="10">
        <v>94.520406507662642</v>
      </c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44"/>
      <c r="AV46" s="27"/>
    </row>
    <row r="47" spans="1:48" ht="13.5" customHeight="1" x14ac:dyDescent="0.2">
      <c r="A47" s="15">
        <v>46</v>
      </c>
      <c r="B47" s="26">
        <v>101</v>
      </c>
      <c r="C47" s="7" t="s">
        <v>102</v>
      </c>
      <c r="D47" s="7" t="s">
        <v>21</v>
      </c>
      <c r="E47" s="8">
        <f t="shared" si="3"/>
        <v>2</v>
      </c>
      <c r="F47" s="7">
        <f t="shared" si="5"/>
        <v>365.89947526470701</v>
      </c>
      <c r="G47" s="12">
        <f t="shared" si="6"/>
        <v>731.79895052941401</v>
      </c>
      <c r="H47" s="9">
        <f t="shared" si="4"/>
        <v>731.79895052941401</v>
      </c>
      <c r="I47" s="10"/>
      <c r="J47" s="10"/>
      <c r="K47" s="10"/>
      <c r="L47" s="10"/>
      <c r="M47" s="10"/>
      <c r="N47" s="10"/>
      <c r="O47" s="10">
        <v>366.42224979745879</v>
      </c>
      <c r="P47" s="10">
        <v>365.37670073195522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44"/>
      <c r="AV47" s="27"/>
    </row>
    <row r="48" spans="1:48" ht="13.5" customHeight="1" x14ac:dyDescent="0.2">
      <c r="A48" s="15">
        <v>47</v>
      </c>
      <c r="B48" s="26">
        <v>120</v>
      </c>
      <c r="C48" s="7" t="s">
        <v>96</v>
      </c>
      <c r="D48" s="7" t="s">
        <v>97</v>
      </c>
      <c r="E48" s="8">
        <f t="shared" si="3"/>
        <v>4</v>
      </c>
      <c r="F48" s="7">
        <f t="shared" si="5"/>
        <v>162.13628565219625</v>
      </c>
      <c r="G48" s="12">
        <f t="shared" si="6"/>
        <v>648.545142608785</v>
      </c>
      <c r="H48" s="9">
        <f t="shared" si="4"/>
        <v>648.545142608785</v>
      </c>
      <c r="I48" s="10"/>
      <c r="J48" s="10"/>
      <c r="K48" s="10"/>
      <c r="L48" s="10"/>
      <c r="M48" s="10"/>
      <c r="N48" s="10">
        <v>232.30751630248255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>
        <v>0.31538996097708605</v>
      </c>
      <c r="Z48" s="10"/>
      <c r="AA48" s="10"/>
      <c r="AB48" s="10"/>
      <c r="AC48" s="10"/>
      <c r="AD48" s="10"/>
      <c r="AE48" s="10"/>
      <c r="AF48" s="10"/>
      <c r="AG48" s="10"/>
      <c r="AH48" s="10">
        <v>225.4878534448427</v>
      </c>
      <c r="AI48" s="10"/>
      <c r="AJ48" s="10"/>
      <c r="AK48" s="10"/>
      <c r="AL48" s="10"/>
      <c r="AM48" s="10"/>
      <c r="AN48" s="10"/>
      <c r="AO48" s="10"/>
      <c r="AP48" s="10">
        <v>190.43438290048266</v>
      </c>
      <c r="AQ48" s="10"/>
      <c r="AR48" s="10"/>
      <c r="AS48" s="10"/>
      <c r="AT48" s="10"/>
      <c r="AU48" s="44"/>
      <c r="AV48" s="27"/>
    </row>
    <row r="49" spans="1:48" ht="13.5" customHeight="1" x14ac:dyDescent="0.2">
      <c r="A49" s="17">
        <v>48</v>
      </c>
      <c r="B49" s="26">
        <v>163</v>
      </c>
      <c r="C49" s="7" t="s">
        <v>115</v>
      </c>
      <c r="D49" s="7" t="s">
        <v>34</v>
      </c>
      <c r="E49" s="8">
        <f t="shared" si="3"/>
        <v>1</v>
      </c>
      <c r="F49" s="7">
        <f t="shared" si="5"/>
        <v>315.43873622726676</v>
      </c>
      <c r="G49" s="12">
        <f t="shared" si="6"/>
        <v>315.43873622726676</v>
      </c>
      <c r="H49" s="9">
        <f t="shared" si="4"/>
        <v>315.43873622726676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>
        <v>315.43873622726676</v>
      </c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44"/>
      <c r="AV49" s="27"/>
    </row>
    <row r="50" spans="1:48" ht="13.5" customHeight="1" x14ac:dyDescent="0.2">
      <c r="A50" s="15" t="s">
        <v>64</v>
      </c>
      <c r="B50" s="26">
        <v>168</v>
      </c>
      <c r="C50" s="7" t="s">
        <v>59</v>
      </c>
      <c r="D50" s="7" t="s">
        <v>60</v>
      </c>
      <c r="E50" s="8">
        <f t="shared" si="3"/>
        <v>15</v>
      </c>
      <c r="F50" s="7">
        <f>G50/15</f>
        <v>376.82304462839181</v>
      </c>
      <c r="G50" s="12">
        <f t="shared" si="6"/>
        <v>5652.3456694258775</v>
      </c>
      <c r="H50" s="9">
        <f t="shared" si="4"/>
        <v>5652.3456694258775</v>
      </c>
      <c r="I50" s="10">
        <v>405</v>
      </c>
      <c r="J50" s="10">
        <v>407</v>
      </c>
      <c r="K50" s="10"/>
      <c r="L50" s="10"/>
      <c r="M50" s="10"/>
      <c r="N50" s="10">
        <v>356.79296107164782</v>
      </c>
      <c r="O50" s="10"/>
      <c r="P50" s="10"/>
      <c r="Q50" s="10">
        <v>362.70424453000282</v>
      </c>
      <c r="R50" s="10">
        <v>386.71586935318896</v>
      </c>
      <c r="S50" s="10">
        <v>361.30578807980851</v>
      </c>
      <c r="T50" s="10"/>
      <c r="U50" s="10">
        <v>380.57176970018588</v>
      </c>
      <c r="V50" s="10"/>
      <c r="W50" s="10"/>
      <c r="X50" s="10"/>
      <c r="Y50" s="10"/>
      <c r="Z50" s="10"/>
      <c r="AA50" s="10">
        <v>382.04536798755635</v>
      </c>
      <c r="AB50" s="10">
        <v>374.15182175802659</v>
      </c>
      <c r="AC50" s="10">
        <v>399.78451657444111</v>
      </c>
      <c r="AD50" s="10">
        <v>376.11884512232712</v>
      </c>
      <c r="AE50" s="10"/>
      <c r="AF50" s="10"/>
      <c r="AG50" s="10"/>
      <c r="AH50" s="10">
        <v>363.13553697066254</v>
      </c>
      <c r="AI50" s="10"/>
      <c r="AJ50" s="10"/>
      <c r="AK50" s="10"/>
      <c r="AL50" s="10">
        <v>329.22989472980294</v>
      </c>
      <c r="AM50" s="10">
        <v>422.81088760936211</v>
      </c>
      <c r="AN50" s="10"/>
      <c r="AO50" s="10"/>
      <c r="AP50" s="10">
        <v>344.97816593886466</v>
      </c>
      <c r="AQ50" s="10"/>
      <c r="AR50" s="10"/>
      <c r="AS50" s="10"/>
      <c r="AT50" s="10"/>
      <c r="AU50" s="10"/>
      <c r="AV50" s="27"/>
    </row>
    <row r="51" spans="1:48" ht="13.5" customHeight="1" x14ac:dyDescent="0.2">
      <c r="A51" s="15" t="s">
        <v>64</v>
      </c>
      <c r="B51" s="26">
        <v>167</v>
      </c>
      <c r="C51" s="7" t="s">
        <v>66</v>
      </c>
      <c r="D51" s="7" t="s">
        <v>9</v>
      </c>
      <c r="E51" s="8">
        <f t="shared" si="3"/>
        <v>18</v>
      </c>
      <c r="F51" s="7">
        <f>G51/15</f>
        <v>359.60081878649981</v>
      </c>
      <c r="G51" s="12">
        <f>I51+J51+K51+L51+M51+N51+Q51+R51+S51+T51+U51+V51+W51+X51+Y51+Z51+AA51+AB51+AC51+AD51+AE51+AF51+AG51+AH51+AI51+AJ51+AK51+AL51+AM51+AN51+AO51+AP51+AQ51+AS51+AT51+AU51+AV51</f>
        <v>5394.0122817974971</v>
      </c>
      <c r="H51" s="9">
        <f t="shared" si="4"/>
        <v>6276.310337246442</v>
      </c>
      <c r="I51" s="10"/>
      <c r="J51" s="10">
        <v>387</v>
      </c>
      <c r="K51" s="10">
        <v>390.31249036950305</v>
      </c>
      <c r="L51" s="10"/>
      <c r="M51" s="10">
        <v>368.97903741666983</v>
      </c>
      <c r="N51" s="10"/>
      <c r="O51" s="51">
        <v>314.61578693685851</v>
      </c>
      <c r="P51" s="51">
        <v>308.76696390584448</v>
      </c>
      <c r="Q51" s="10">
        <v>332.59578364165657</v>
      </c>
      <c r="R51" s="10">
        <v>347.44986559459528</v>
      </c>
      <c r="S51" s="10">
        <v>346.74404543944956</v>
      </c>
      <c r="T51" s="10"/>
      <c r="U51" s="10"/>
      <c r="V51" s="10"/>
      <c r="W51" s="10">
        <v>367.40341229554429</v>
      </c>
      <c r="X51" s="10">
        <v>353.1250652723337</v>
      </c>
      <c r="Y51" s="10">
        <v>358.22820334634105</v>
      </c>
      <c r="Z51" s="10"/>
      <c r="AA51" s="10">
        <v>365.30733554727408</v>
      </c>
      <c r="AB51" s="10">
        <v>367.62407022486389</v>
      </c>
      <c r="AC51" s="10"/>
      <c r="AD51" s="10"/>
      <c r="AE51" s="10"/>
      <c r="AF51" s="10"/>
      <c r="AG51" s="10"/>
      <c r="AH51" s="10"/>
      <c r="AI51" s="10">
        <v>368.12180543762395</v>
      </c>
      <c r="AJ51" s="10"/>
      <c r="AK51" s="10"/>
      <c r="AL51" s="10">
        <v>316.52391009958592</v>
      </c>
      <c r="AM51" s="10">
        <v>400.90730078017896</v>
      </c>
      <c r="AN51" s="10"/>
      <c r="AO51" s="10"/>
      <c r="AP51" s="10">
        <v>323.68995633187774</v>
      </c>
      <c r="AQ51" s="10"/>
      <c r="AR51" s="51">
        <v>258.91530460624085</v>
      </c>
      <c r="AS51" s="10"/>
      <c r="AT51" s="10"/>
      <c r="AU51" s="44"/>
      <c r="AV51" s="27"/>
    </row>
    <row r="52" spans="1:48" ht="13.5" customHeight="1" thickBot="1" x14ac:dyDescent="0.25">
      <c r="A52" s="37" t="s">
        <v>64</v>
      </c>
      <c r="B52" s="38">
        <v>169</v>
      </c>
      <c r="C52" s="39" t="s">
        <v>112</v>
      </c>
      <c r="D52" s="39" t="s">
        <v>113</v>
      </c>
      <c r="E52" s="40">
        <f t="shared" si="3"/>
        <v>12</v>
      </c>
      <c r="F52" s="39">
        <f>G52/E52</f>
        <v>357.82257517235558</v>
      </c>
      <c r="G52" s="41">
        <f>I52+J52+K52+L52+M52+N52+O52+P52+Q52+R52+S52+T52+U52+V52+W52+X52+Y52+Z52+AA52+AB52+AC52+AD52+AE52+AF52+AG52+AH52+AI52+AJ52+AK52+AL52+AM52+AN52+AO52+AP52+AQ52+AR52+AS52+AT52+AU52+AV52</f>
        <v>4293.8709020682672</v>
      </c>
      <c r="H52" s="42">
        <f t="shared" si="4"/>
        <v>4293.8709020682672</v>
      </c>
      <c r="I52" s="43"/>
      <c r="J52" s="43"/>
      <c r="K52" s="43"/>
      <c r="L52" s="43">
        <v>296</v>
      </c>
      <c r="M52" s="43"/>
      <c r="N52" s="43"/>
      <c r="O52" s="43"/>
      <c r="P52" s="43"/>
      <c r="Q52" s="43">
        <v>294</v>
      </c>
      <c r="R52" s="43"/>
      <c r="S52" s="43"/>
      <c r="T52" s="43">
        <v>325</v>
      </c>
      <c r="U52" s="43"/>
      <c r="V52" s="43"/>
      <c r="W52" s="43"/>
      <c r="X52" s="43"/>
      <c r="Y52" s="43">
        <v>318.76570267814179</v>
      </c>
      <c r="Z52" s="43"/>
      <c r="AA52" s="43"/>
      <c r="AB52" s="43"/>
      <c r="AC52" s="43">
        <v>363.54982792707051</v>
      </c>
      <c r="AD52" s="43"/>
      <c r="AE52" s="43"/>
      <c r="AF52" s="43"/>
      <c r="AG52" s="43"/>
      <c r="AH52" s="43">
        <v>336.76711358909688</v>
      </c>
      <c r="AI52" s="43"/>
      <c r="AJ52" s="43"/>
      <c r="AK52" s="43"/>
      <c r="AL52" s="43"/>
      <c r="AM52" s="43">
        <v>428.50519703880957</v>
      </c>
      <c r="AN52" s="43"/>
      <c r="AO52" s="43"/>
      <c r="AP52" s="43"/>
      <c r="AQ52" s="43">
        <v>398.27040850662911</v>
      </c>
      <c r="AR52" s="43">
        <v>363.63911770221739</v>
      </c>
      <c r="AS52" s="43"/>
      <c r="AT52" s="43">
        <v>395.61098728202433</v>
      </c>
      <c r="AU52" s="45">
        <v>391.79933466055365</v>
      </c>
      <c r="AV52" s="57">
        <v>381.96321268372503</v>
      </c>
    </row>
    <row r="53" spans="1:48" ht="13.5" customHeight="1" thickTop="1" x14ac:dyDescent="0.2">
      <c r="A53" s="14">
        <v>1</v>
      </c>
      <c r="B53" s="29">
        <v>221</v>
      </c>
      <c r="C53" s="2" t="s">
        <v>75</v>
      </c>
      <c r="D53" s="2" t="s">
        <v>76</v>
      </c>
      <c r="E53" s="3">
        <f t="shared" si="3"/>
        <v>32</v>
      </c>
      <c r="F53" s="2">
        <f t="shared" ref="F53:F68" si="7">G53/15</f>
        <v>525.17949517204192</v>
      </c>
      <c r="G53" s="4">
        <f>I53+J53+K53+P53+Q53+T53+V53+X53+Y53+Z53+AA53+AC53+AD53+AE53+AF53+AG53+AH53+AJ53+AM53+AP53+AR53+AT53+AU53</f>
        <v>7877.6924275806296</v>
      </c>
      <c r="H53" s="5">
        <f t="shared" si="4"/>
        <v>16356.16851352089</v>
      </c>
      <c r="I53" s="6"/>
      <c r="J53" s="6"/>
      <c r="K53" s="6">
        <v>517.0164195934982</v>
      </c>
      <c r="L53" s="52">
        <v>499.55100444650441</v>
      </c>
      <c r="M53" s="52">
        <v>475.77957083964623</v>
      </c>
      <c r="N53" s="52">
        <v>489.80011302318792</v>
      </c>
      <c r="O53" s="52">
        <v>500.00091382619024</v>
      </c>
      <c r="P53" s="6">
        <v>510.07700033478415</v>
      </c>
      <c r="Q53" s="6">
        <v>535.13688387876005</v>
      </c>
      <c r="R53" s="52">
        <v>500.00286047735653</v>
      </c>
      <c r="S53" s="52">
        <v>495.97750865051898</v>
      </c>
      <c r="T53" s="6">
        <v>512.1821964305268</v>
      </c>
      <c r="U53" s="52">
        <v>499.9972296866776</v>
      </c>
      <c r="V53" s="6"/>
      <c r="W53" s="52">
        <v>499.99933656206468</v>
      </c>
      <c r="X53" s="6"/>
      <c r="Y53" s="6">
        <v>521.37367130008192</v>
      </c>
      <c r="Z53" s="6"/>
      <c r="AA53" s="6">
        <v>506.26321818822697</v>
      </c>
      <c r="AB53" s="52">
        <v>500.00230914884776</v>
      </c>
      <c r="AC53" s="6"/>
      <c r="AD53" s="6">
        <v>514.18524301926686</v>
      </c>
      <c r="AE53" s="6"/>
      <c r="AF53" s="6">
        <v>546.12873703477726</v>
      </c>
      <c r="AG53" s="6">
        <v>555.49446068894815</v>
      </c>
      <c r="AH53" s="6">
        <v>518.55610043405341</v>
      </c>
      <c r="AI53" s="52">
        <v>500.23777694988058</v>
      </c>
      <c r="AJ53" s="6">
        <v>518.33668651616108</v>
      </c>
      <c r="AK53" s="52">
        <v>506.40371973705305</v>
      </c>
      <c r="AL53" s="52">
        <v>500.0031865400548</v>
      </c>
      <c r="AM53" s="6"/>
      <c r="AN53" s="52">
        <v>502.43168560024571</v>
      </c>
      <c r="AO53" s="52">
        <v>503.28230937441629</v>
      </c>
      <c r="AP53" s="6">
        <v>562.38518518518526</v>
      </c>
      <c r="AQ53" s="52">
        <v>499.99822764170005</v>
      </c>
      <c r="AR53" s="6">
        <v>515</v>
      </c>
      <c r="AS53" s="52">
        <v>505.01090132447388</v>
      </c>
      <c r="AT53" s="6">
        <v>530.01518506801654</v>
      </c>
      <c r="AU53" s="46">
        <v>515.54143990834189</v>
      </c>
      <c r="AV53" s="58">
        <v>499.99743211144647</v>
      </c>
    </row>
    <row r="54" spans="1:48" ht="13.5" customHeight="1" x14ac:dyDescent="0.2">
      <c r="A54" s="15">
        <v>2</v>
      </c>
      <c r="B54" s="26">
        <v>203</v>
      </c>
      <c r="C54" s="7" t="s">
        <v>47</v>
      </c>
      <c r="D54" s="7" t="s">
        <v>48</v>
      </c>
      <c r="E54" s="8">
        <f t="shared" si="3"/>
        <v>30</v>
      </c>
      <c r="F54" s="7">
        <f t="shared" si="7"/>
        <v>504.97412978787906</v>
      </c>
      <c r="G54" s="12">
        <f>I54+K54+L54+M54+N54+O54+P54+Q54+R54+S54+T54+U54+W54+Z54+AC54+AD54+AE54+AG54+AI54+AJ54+AL54+AM54+AP54+AQ54+AV54</f>
        <v>7574.611946818186</v>
      </c>
      <c r="H54" s="9">
        <f t="shared" si="4"/>
        <v>14978.514586155303</v>
      </c>
      <c r="I54" s="10">
        <v>500</v>
      </c>
      <c r="J54" s="51">
        <v>497.81237417796274</v>
      </c>
      <c r="K54" s="10">
        <v>500.00000000000006</v>
      </c>
      <c r="L54" s="10">
        <v>503.5514099908753</v>
      </c>
      <c r="M54" s="10">
        <v>499.996476515979</v>
      </c>
      <c r="N54" s="10">
        <v>499.99817704535508</v>
      </c>
      <c r="O54" s="10"/>
      <c r="P54" s="10"/>
      <c r="Q54" s="10"/>
      <c r="R54" s="10"/>
      <c r="S54" s="10"/>
      <c r="T54" s="10"/>
      <c r="U54" s="10"/>
      <c r="V54" s="51">
        <v>486.84905034539452</v>
      </c>
      <c r="W54" s="10"/>
      <c r="X54" s="51">
        <v>494.96836583759057</v>
      </c>
      <c r="Y54" s="51">
        <v>495.71428571428572</v>
      </c>
      <c r="Z54" s="10">
        <v>525.08958255177674</v>
      </c>
      <c r="AA54" s="51">
        <v>473.2581365291976</v>
      </c>
      <c r="AB54" s="51">
        <v>470.70921658276757</v>
      </c>
      <c r="AC54" s="10">
        <v>500</v>
      </c>
      <c r="AD54" s="10">
        <v>499.99877045652954</v>
      </c>
      <c r="AE54" s="10">
        <v>529.01278519023003</v>
      </c>
      <c r="AF54" s="51">
        <v>492.19307165615896</v>
      </c>
      <c r="AG54" s="10"/>
      <c r="AH54" s="51">
        <v>494.23566919757747</v>
      </c>
      <c r="AI54" s="10">
        <v>499.99853900491627</v>
      </c>
      <c r="AJ54" s="10">
        <v>500.00202201979556</v>
      </c>
      <c r="AK54" s="51">
        <v>498.16685372240931</v>
      </c>
      <c r="AL54" s="10">
        <v>509.56599324453515</v>
      </c>
      <c r="AM54" s="10">
        <v>499.9944885361553</v>
      </c>
      <c r="AN54" s="51">
        <v>499.99795312659921</v>
      </c>
      <c r="AO54" s="51">
        <v>499.99780227025479</v>
      </c>
      <c r="AP54" s="10"/>
      <c r="AQ54" s="10">
        <v>503.23987097231577</v>
      </c>
      <c r="AR54" s="51">
        <v>500</v>
      </c>
      <c r="AS54" s="51">
        <v>500</v>
      </c>
      <c r="AT54" s="51">
        <v>500.00042180744492</v>
      </c>
      <c r="AU54" s="54">
        <v>499.99943836947426</v>
      </c>
      <c r="AV54" s="27">
        <v>504.16383128972211</v>
      </c>
    </row>
    <row r="55" spans="1:48" ht="13.5" customHeight="1" x14ac:dyDescent="0.2">
      <c r="A55" s="15">
        <v>3</v>
      </c>
      <c r="B55" s="26">
        <v>222</v>
      </c>
      <c r="C55" s="7" t="s">
        <v>65</v>
      </c>
      <c r="D55" s="7" t="s">
        <v>61</v>
      </c>
      <c r="E55" s="8">
        <f t="shared" si="3"/>
        <v>17</v>
      </c>
      <c r="F55" s="7">
        <f t="shared" si="7"/>
        <v>504.83261858740832</v>
      </c>
      <c r="G55" s="12">
        <f>J55+K55+L55+N55+O55+P55+Q55+R55+S55+T55+U55+V55+W55+X55+Y55+Z55+AA55+AB55+AC55+AD55+AE55+AF55+AG55+AH55+AI55+AJ55+AK55+AL55+AM55+AN55+AO55+AP55+AQ55+AR55+AS55+AT55+AU55+AV55</f>
        <v>7572.4892788111247</v>
      </c>
      <c r="H55" s="9">
        <f t="shared" si="4"/>
        <v>8549.2461936485161</v>
      </c>
      <c r="I55" s="51">
        <v>498</v>
      </c>
      <c r="J55" s="10">
        <v>513.03628148346979</v>
      </c>
      <c r="K55" s="10"/>
      <c r="L55" s="10"/>
      <c r="M55" s="51">
        <v>478.75691483739126</v>
      </c>
      <c r="N55" s="10">
        <v>500.39102377132849</v>
      </c>
      <c r="O55" s="10">
        <v>501.46486338298456</v>
      </c>
      <c r="P55" s="10">
        <v>500.00318841965981</v>
      </c>
      <c r="Q55" s="10"/>
      <c r="R55" s="10">
        <v>503.66255520721302</v>
      </c>
      <c r="S55" s="10">
        <v>499.99999999999989</v>
      </c>
      <c r="T55" s="10">
        <v>499.213839921165</v>
      </c>
      <c r="U55" s="10">
        <v>514.56492229271134</v>
      </c>
      <c r="V55" s="10">
        <v>520.67752123563264</v>
      </c>
      <c r="W55" s="10">
        <v>509.0605718835003</v>
      </c>
      <c r="X55" s="10"/>
      <c r="Y55" s="10"/>
      <c r="Z55" s="10"/>
      <c r="AA55" s="10">
        <v>499.99706262483846</v>
      </c>
      <c r="AB55" s="10">
        <v>503.26051817300146</v>
      </c>
      <c r="AC55" s="10">
        <v>507.39648414761922</v>
      </c>
      <c r="AD55" s="10"/>
      <c r="AE55" s="10"/>
      <c r="AF55" s="10"/>
      <c r="AG55" s="10"/>
      <c r="AH55" s="10">
        <v>499.99743921332634</v>
      </c>
      <c r="AI55" s="10"/>
      <c r="AJ55" s="10"/>
      <c r="AK55" s="10"/>
      <c r="AL55" s="10"/>
      <c r="AM55" s="10">
        <v>499.76300705467372</v>
      </c>
      <c r="AN55" s="10"/>
      <c r="AO55" s="10"/>
      <c r="AP55" s="10"/>
      <c r="AQ55" s="10"/>
      <c r="AR55" s="10"/>
      <c r="AS55" s="10"/>
      <c r="AT55" s="10"/>
      <c r="AU55" s="44"/>
      <c r="AV55" s="27"/>
    </row>
    <row r="56" spans="1:48" ht="13.5" customHeight="1" x14ac:dyDescent="0.2">
      <c r="A56" s="14">
        <v>4</v>
      </c>
      <c r="B56" s="29">
        <v>223</v>
      </c>
      <c r="C56" s="2" t="s">
        <v>62</v>
      </c>
      <c r="D56" s="2" t="s">
        <v>63</v>
      </c>
      <c r="E56" s="3">
        <f t="shared" si="3"/>
        <v>18</v>
      </c>
      <c r="F56" s="2">
        <f t="shared" si="7"/>
        <v>497.30609574859608</v>
      </c>
      <c r="G56" s="4">
        <f>I56+J56+K56+L56+M56+O56+P56+Q56+R56+S56+T56+U56+V56+W56+X56+Y56+Z56+AB56+AC56+AD56+AE56+AF56+AG56+AH56+AI56+AJ56+AK56+AL56+AM56+AN56+AO56+AP56+AQ56+AR56+AS56+AU56+AV56</f>
        <v>7459.5914362289413</v>
      </c>
      <c r="H56" s="5">
        <f t="shared" si="4"/>
        <v>8868.0783811421352</v>
      </c>
      <c r="I56" s="6">
        <v>516</v>
      </c>
      <c r="J56" s="6">
        <v>498.05395248959883</v>
      </c>
      <c r="K56" s="6"/>
      <c r="L56" s="6">
        <v>491.56684964442456</v>
      </c>
      <c r="M56" s="6">
        <v>502.92449173743</v>
      </c>
      <c r="N56" s="52">
        <v>470.23798672889018</v>
      </c>
      <c r="O56" s="6"/>
      <c r="P56" s="6">
        <v>496.26954899803923</v>
      </c>
      <c r="Q56" s="6"/>
      <c r="R56" s="6"/>
      <c r="S56" s="6"/>
      <c r="T56" s="6">
        <v>471</v>
      </c>
      <c r="U56" s="6"/>
      <c r="V56" s="6">
        <v>497.32120967393024</v>
      </c>
      <c r="W56" s="6"/>
      <c r="X56" s="6">
        <v>500.59663646194582</v>
      </c>
      <c r="Y56" s="6"/>
      <c r="Z56" s="6"/>
      <c r="AA56" s="52">
        <v>470.50140994007768</v>
      </c>
      <c r="AB56" s="6"/>
      <c r="AC56" s="6"/>
      <c r="AD56" s="6"/>
      <c r="AE56" s="6"/>
      <c r="AF56" s="6">
        <v>500.00000000000006</v>
      </c>
      <c r="AG56" s="6"/>
      <c r="AH56" s="6">
        <v>496.13321212276418</v>
      </c>
      <c r="AI56" s="6"/>
      <c r="AJ56" s="6">
        <v>489.54110260739458</v>
      </c>
      <c r="AK56" s="6">
        <v>500.00000000000006</v>
      </c>
      <c r="AL56" s="6">
        <v>492.62315977311835</v>
      </c>
      <c r="AM56" s="6">
        <v>522.56944444444446</v>
      </c>
      <c r="AN56" s="6"/>
      <c r="AO56" s="6"/>
      <c r="AP56" s="6"/>
      <c r="AQ56" s="6"/>
      <c r="AR56" s="6"/>
      <c r="AS56" s="6"/>
      <c r="AT56" s="52">
        <v>467.74754824422666</v>
      </c>
      <c r="AU56" s="46">
        <v>484.99182827585048</v>
      </c>
      <c r="AV56" s="27"/>
    </row>
    <row r="57" spans="1:48" ht="13.5" customHeight="1" x14ac:dyDescent="0.2">
      <c r="A57" s="15">
        <v>5</v>
      </c>
      <c r="B57" s="26">
        <v>218</v>
      </c>
      <c r="C57" s="7" t="s">
        <v>45</v>
      </c>
      <c r="D57" s="7" t="s">
        <v>46</v>
      </c>
      <c r="E57" s="8">
        <f t="shared" si="3"/>
        <v>26</v>
      </c>
      <c r="F57" s="7">
        <f t="shared" si="7"/>
        <v>495.29804396296851</v>
      </c>
      <c r="G57" s="12">
        <f>I57+J57+K57+L57+M57+N57+P57+Q57+R57+S57+T57+U57+V57+W57+X57+Y57+Z57+AB57+AD57+AF57+AG57+AH57+AI57+AJ57+AN57+AO57+AP57+AQ57+AR57</f>
        <v>7429.4706594445279</v>
      </c>
      <c r="H57" s="9">
        <f t="shared" si="4"/>
        <v>12380.2861722753</v>
      </c>
      <c r="I57" s="10">
        <v>496</v>
      </c>
      <c r="J57" s="10">
        <v>499.99850877585413</v>
      </c>
      <c r="K57" s="10">
        <v>499.34816689127859</v>
      </c>
      <c r="L57" s="10">
        <v>499.99855162724674</v>
      </c>
      <c r="M57" s="10"/>
      <c r="N57" s="10"/>
      <c r="O57" s="51">
        <v>474.67422096317273</v>
      </c>
      <c r="P57" s="10">
        <v>490.77111929472153</v>
      </c>
      <c r="Q57" s="10"/>
      <c r="R57" s="10"/>
      <c r="S57" s="10">
        <v>500.92879256965944</v>
      </c>
      <c r="T57" s="10">
        <v>499.99927004635208</v>
      </c>
      <c r="U57" s="10"/>
      <c r="V57" s="10">
        <v>500.00144214822399</v>
      </c>
      <c r="W57" s="10">
        <v>481.06415444835136</v>
      </c>
      <c r="X57" s="10">
        <v>499.99875700737101</v>
      </c>
      <c r="Y57" s="10">
        <v>500.0023361756804</v>
      </c>
      <c r="Z57" s="10"/>
      <c r="AA57" s="51">
        <v>472.5884149923628</v>
      </c>
      <c r="AB57" s="10"/>
      <c r="AC57" s="51">
        <v>468.75703364507751</v>
      </c>
      <c r="AD57" s="10">
        <v>480.40476571049169</v>
      </c>
      <c r="AE57" s="51">
        <v>479.9905065576985</v>
      </c>
      <c r="AF57" s="10">
        <v>496.63616026032139</v>
      </c>
      <c r="AG57" s="10">
        <v>499.9996116851699</v>
      </c>
      <c r="AH57" s="10">
        <v>484.3190228038053</v>
      </c>
      <c r="AI57" s="10"/>
      <c r="AJ57" s="10"/>
      <c r="AK57" s="51">
        <v>465.58922558922552</v>
      </c>
      <c r="AL57" s="51">
        <v>426.26983621184115</v>
      </c>
      <c r="AM57" s="51">
        <v>446.42857142857144</v>
      </c>
      <c r="AN57" s="10"/>
      <c r="AO57" s="10"/>
      <c r="AP57" s="10"/>
      <c r="AQ57" s="10"/>
      <c r="AR57" s="10"/>
      <c r="AS57" s="51">
        <v>419.56898981059874</v>
      </c>
      <c r="AT57" s="51">
        <v>436.78920172941048</v>
      </c>
      <c r="AU57" s="54">
        <v>429.49121890672996</v>
      </c>
      <c r="AV57" s="56">
        <v>430.66829299608401</v>
      </c>
    </row>
    <row r="58" spans="1:48" ht="13.5" customHeight="1" x14ac:dyDescent="0.2">
      <c r="A58" s="15">
        <v>6</v>
      </c>
      <c r="B58" s="26">
        <v>201</v>
      </c>
      <c r="C58" s="7" t="s">
        <v>49</v>
      </c>
      <c r="D58" s="7" t="s">
        <v>50</v>
      </c>
      <c r="E58" s="8">
        <f t="shared" si="3"/>
        <v>25</v>
      </c>
      <c r="F58" s="7">
        <f t="shared" si="7"/>
        <v>475.25839071366869</v>
      </c>
      <c r="G58" s="12">
        <f>I58+J58+K58+L58+N58+O58+Q58+R58+S58+T58+U58+V58+W58+X58+Y58+Z58+AB58+AD58+AE58+AF58+AG58+AI58+AK58+AM58+AN58+AO58+AP58+AQ58+AR58+AU58</f>
        <v>7128.8758607050304</v>
      </c>
      <c r="H58" s="9">
        <f t="shared" si="4"/>
        <v>11420.926566670341</v>
      </c>
      <c r="I58" s="10">
        <v>465</v>
      </c>
      <c r="J58" s="10">
        <v>476.27611506285507</v>
      </c>
      <c r="K58" s="10"/>
      <c r="L58" s="10"/>
      <c r="M58" s="51">
        <v>445.7700574327896</v>
      </c>
      <c r="N58" s="10"/>
      <c r="O58" s="10">
        <v>461.38353285205153</v>
      </c>
      <c r="P58" s="51">
        <v>408.4014858035614</v>
      </c>
      <c r="Q58" s="10">
        <v>500.00191714115908</v>
      </c>
      <c r="R58" s="10"/>
      <c r="S58" s="10">
        <v>469.74443027985183</v>
      </c>
      <c r="T58" s="10">
        <v>475.39691229606922</v>
      </c>
      <c r="U58" s="10">
        <v>454.67490373161206</v>
      </c>
      <c r="V58" s="10">
        <v>472.00069223114747</v>
      </c>
      <c r="W58" s="10"/>
      <c r="X58" s="10">
        <v>476.37195311431799</v>
      </c>
      <c r="Y58" s="10"/>
      <c r="Z58" s="10"/>
      <c r="AA58" s="51">
        <v>440.37715897074372</v>
      </c>
      <c r="AB58" s="10"/>
      <c r="AC58" s="51">
        <v>339.60184718072105</v>
      </c>
      <c r="AD58" s="10"/>
      <c r="AE58" s="10">
        <v>500.00103189590232</v>
      </c>
      <c r="AF58" s="10">
        <v>497.16493797030705</v>
      </c>
      <c r="AG58" s="10">
        <v>485.7313715668115</v>
      </c>
      <c r="AH58" s="51">
        <v>414.89609608071601</v>
      </c>
      <c r="AI58" s="10"/>
      <c r="AJ58" s="51">
        <v>453.91311380938419</v>
      </c>
      <c r="AK58" s="10">
        <v>459.36828603495269</v>
      </c>
      <c r="AL58" s="51">
        <v>454.1201962908674</v>
      </c>
      <c r="AM58" s="10">
        <v>475.6062610229277</v>
      </c>
      <c r="AN58" s="10">
        <v>460.15351550506603</v>
      </c>
      <c r="AO58" s="10"/>
      <c r="AP58" s="10"/>
      <c r="AQ58" s="10"/>
      <c r="AR58" s="10"/>
      <c r="AS58" s="51">
        <v>450.94700621449658</v>
      </c>
      <c r="AT58" s="51">
        <v>430.12633132974793</v>
      </c>
      <c r="AU58" s="44"/>
      <c r="AV58" s="56">
        <v>453.89741285228217</v>
      </c>
    </row>
    <row r="59" spans="1:48" ht="13.5" customHeight="1" x14ac:dyDescent="0.2">
      <c r="A59" s="15">
        <v>7</v>
      </c>
      <c r="B59" s="26">
        <v>213</v>
      </c>
      <c r="C59" s="7" t="s">
        <v>51</v>
      </c>
      <c r="D59" s="7" t="s">
        <v>52</v>
      </c>
      <c r="E59" s="8">
        <f t="shared" si="3"/>
        <v>28</v>
      </c>
      <c r="F59" s="7">
        <f t="shared" si="7"/>
        <v>468.03437580820054</v>
      </c>
      <c r="G59" s="12">
        <f>K59+L59+Q59+R59+V59+W59+X59+Y59+Z59+AA59+AC59+AD59+AE59+AF59+AG59+AH59+AI59+AL59+AM59+AN59+AO59+AP59+AQ59+AR59+AT59+AU59+AV59</f>
        <v>7020.5156371230078</v>
      </c>
      <c r="H59" s="9">
        <f t="shared" si="4"/>
        <v>12771.200242098817</v>
      </c>
      <c r="I59" s="51">
        <v>439</v>
      </c>
      <c r="J59" s="51">
        <v>450.68894555540658</v>
      </c>
      <c r="K59" s="10">
        <v>459.96864600236529</v>
      </c>
      <c r="L59" s="10">
        <v>453.92726272033372</v>
      </c>
      <c r="M59" s="51">
        <v>437.51981959761827</v>
      </c>
      <c r="N59" s="51">
        <v>449.18286058042872</v>
      </c>
      <c r="O59" s="51">
        <v>449.27122361326872</v>
      </c>
      <c r="P59" s="51">
        <v>441.03017839207996</v>
      </c>
      <c r="Q59" s="10">
        <v>481.61701271064589</v>
      </c>
      <c r="R59" s="10"/>
      <c r="S59" s="51">
        <v>451.6026224731379</v>
      </c>
      <c r="T59" s="51">
        <v>433.92094601992778</v>
      </c>
      <c r="U59" s="51">
        <v>444.62143668448903</v>
      </c>
      <c r="V59" s="10">
        <v>461.62804113006734</v>
      </c>
      <c r="W59" s="10"/>
      <c r="X59" s="10">
        <v>461.62881754111197</v>
      </c>
      <c r="Y59" s="10">
        <v>460.34341782502042</v>
      </c>
      <c r="Z59" s="10">
        <v>500.00323402713991</v>
      </c>
      <c r="AA59" s="10"/>
      <c r="AB59" s="51">
        <v>435.47083545005319</v>
      </c>
      <c r="AC59" s="10">
        <v>456.54177500097012</v>
      </c>
      <c r="AD59" s="10"/>
      <c r="AE59" s="10"/>
      <c r="AF59" s="10">
        <v>484.89932885906046</v>
      </c>
      <c r="AG59" s="10"/>
      <c r="AH59" s="10">
        <v>456.52104326449091</v>
      </c>
      <c r="AI59" s="10"/>
      <c r="AJ59" s="51">
        <v>436.99386316992047</v>
      </c>
      <c r="AK59" s="51">
        <v>441.79894179894177</v>
      </c>
      <c r="AL59" s="10">
        <v>457.79029379899305</v>
      </c>
      <c r="AM59" s="10"/>
      <c r="AN59" s="10"/>
      <c r="AO59" s="10">
        <v>463.76767798863773</v>
      </c>
      <c r="AP59" s="10">
        <v>500</v>
      </c>
      <c r="AQ59" s="10">
        <v>465.56750912764539</v>
      </c>
      <c r="AR59" s="10">
        <v>456.31157712652612</v>
      </c>
      <c r="AS59" s="51">
        <v>439.58293164053816</v>
      </c>
      <c r="AT59" s="10"/>
      <c r="AU59" s="44"/>
      <c r="AV59" s="27"/>
    </row>
    <row r="60" spans="1:48" ht="13.5" customHeight="1" x14ac:dyDescent="0.2">
      <c r="A60" s="15">
        <v>8</v>
      </c>
      <c r="B60" s="26">
        <v>215</v>
      </c>
      <c r="C60" s="7" t="s">
        <v>53</v>
      </c>
      <c r="D60" s="7" t="s">
        <v>54</v>
      </c>
      <c r="E60" s="8">
        <f t="shared" si="3"/>
        <v>27</v>
      </c>
      <c r="F60" s="7">
        <f t="shared" si="7"/>
        <v>452.20649083635516</v>
      </c>
      <c r="G60" s="12">
        <f>J60+K60+L60+N60+P60+Q60+R60+S60+U60+V60+X60+Y60+Z60+AC60+AD60+AE60+AF60+AG60+AH60+AI60+AJ60+AK60+AL60+AM60+AN60+AP60+AQ60+AS60</f>
        <v>6783.0973625453271</v>
      </c>
      <c r="H60" s="9">
        <f t="shared" si="4"/>
        <v>11803.011679193345</v>
      </c>
      <c r="I60" s="51">
        <v>424</v>
      </c>
      <c r="J60" s="10">
        <v>440.49344606987881</v>
      </c>
      <c r="K60" s="10"/>
      <c r="L60" s="10">
        <v>429.48814506901499</v>
      </c>
      <c r="M60" s="51">
        <v>418.48772065818696</v>
      </c>
      <c r="N60" s="10">
        <v>429.40608137669528</v>
      </c>
      <c r="O60" s="51">
        <v>416.79155624600207</v>
      </c>
      <c r="P60" s="10"/>
      <c r="Q60" s="10">
        <v>460.3223672859034</v>
      </c>
      <c r="R60" s="10">
        <v>433.95672669855151</v>
      </c>
      <c r="S60" s="10"/>
      <c r="T60" s="51">
        <v>418.71345669549999</v>
      </c>
      <c r="U60" s="10">
        <v>440.87528049422394</v>
      </c>
      <c r="V60" s="10">
        <v>447.7682756233686</v>
      </c>
      <c r="W60" s="51">
        <v>403.72089166058527</v>
      </c>
      <c r="X60" s="10">
        <v>444.19584591863372</v>
      </c>
      <c r="Y60" s="10"/>
      <c r="Z60" s="10">
        <v>489.9227714318979</v>
      </c>
      <c r="AA60" s="51">
        <v>426.26233697567864</v>
      </c>
      <c r="AB60" s="51">
        <v>413.64476054126465</v>
      </c>
      <c r="AC60" s="10">
        <v>438.41825449183125</v>
      </c>
      <c r="AD60" s="10"/>
      <c r="AE60" s="10">
        <v>461.82552704083218</v>
      </c>
      <c r="AF60" s="10">
        <v>469.79459019727472</v>
      </c>
      <c r="AG60" s="10">
        <v>470.72902226208919</v>
      </c>
      <c r="AH60" s="10"/>
      <c r="AI60" s="10"/>
      <c r="AJ60" s="10">
        <v>442.71719020129217</v>
      </c>
      <c r="AK60" s="10"/>
      <c r="AL60" s="10"/>
      <c r="AM60" s="10"/>
      <c r="AN60" s="10"/>
      <c r="AO60" s="51">
        <v>414.83797237453712</v>
      </c>
      <c r="AP60" s="10">
        <v>483.18383838383852</v>
      </c>
      <c r="AQ60" s="10"/>
      <c r="AR60" s="51">
        <v>425.49481059941343</v>
      </c>
      <c r="AS60" s="10"/>
      <c r="AT60" s="51">
        <v>419.7633660234103</v>
      </c>
      <c r="AU60" s="54">
        <v>429.01467540563772</v>
      </c>
      <c r="AV60" s="56">
        <v>409.1827694678052</v>
      </c>
    </row>
    <row r="61" spans="1:48" ht="13.5" customHeight="1" x14ac:dyDescent="0.2">
      <c r="A61" s="14">
        <v>9</v>
      </c>
      <c r="B61" s="26">
        <v>217</v>
      </c>
      <c r="C61" s="7" t="s">
        <v>57</v>
      </c>
      <c r="D61" s="7" t="s">
        <v>58</v>
      </c>
      <c r="E61" s="8">
        <f t="shared" si="3"/>
        <v>19</v>
      </c>
      <c r="F61" s="7">
        <f t="shared" si="7"/>
        <v>441.88969867094886</v>
      </c>
      <c r="G61" s="12">
        <f>I61+J61+K61+L61+M61+N61+O61+P61+Q61+S61+T61+U61+V61+W61+X61+Y61+Z61+AB61+AD61+AE61+AF61+AG61+AH61+AI61+AJ61+AK61+AL61+AM61+AN61+AO61+AP61+AQ61+AR61+AS61+AT61+AV61</f>
        <v>6628.345480064233</v>
      </c>
      <c r="H61" s="9">
        <f t="shared" si="4"/>
        <v>8200.5225058258711</v>
      </c>
      <c r="I61" s="10">
        <v>426</v>
      </c>
      <c r="J61" s="10"/>
      <c r="K61" s="10">
        <v>427.29241728320358</v>
      </c>
      <c r="L61" s="10"/>
      <c r="M61" s="10">
        <v>409.86751700081038</v>
      </c>
      <c r="N61" s="10">
        <v>414.74405716785759</v>
      </c>
      <c r="O61" s="10"/>
      <c r="P61" s="10">
        <v>440.52561098091735</v>
      </c>
      <c r="Q61" s="10">
        <v>454.76936791855996</v>
      </c>
      <c r="R61" s="51">
        <v>396.04395981601408</v>
      </c>
      <c r="S61" s="10">
        <v>449.99772354762342</v>
      </c>
      <c r="T61" s="10"/>
      <c r="U61" s="10">
        <v>442.98833698091266</v>
      </c>
      <c r="V61" s="10"/>
      <c r="W61" s="10">
        <v>409.37238771312946</v>
      </c>
      <c r="X61" s="10">
        <v>456.38214565387636</v>
      </c>
      <c r="Y61" s="10"/>
      <c r="Z61" s="10">
        <v>495.16383581491021</v>
      </c>
      <c r="AA61" s="51">
        <v>394.96387028551283</v>
      </c>
      <c r="AB61" s="10"/>
      <c r="AC61" s="51">
        <v>403.28592494858162</v>
      </c>
      <c r="AD61" s="10"/>
      <c r="AE61" s="10"/>
      <c r="AF61" s="10"/>
      <c r="AG61" s="10"/>
      <c r="AH61" s="10"/>
      <c r="AI61" s="10"/>
      <c r="AJ61" s="10"/>
      <c r="AK61" s="10"/>
      <c r="AL61" s="10"/>
      <c r="AM61" s="10">
        <v>452.69097222222229</v>
      </c>
      <c r="AN61" s="10"/>
      <c r="AO61" s="10"/>
      <c r="AP61" s="10">
        <v>469.81010101010111</v>
      </c>
      <c r="AQ61" s="10">
        <v>442.60040409769238</v>
      </c>
      <c r="AR61" s="10">
        <v>436.14060267241598</v>
      </c>
      <c r="AS61" s="10"/>
      <c r="AT61" s="10"/>
      <c r="AU61" s="54">
        <v>377.88327071152969</v>
      </c>
      <c r="AV61" s="27"/>
    </row>
    <row r="62" spans="1:48" ht="13.5" customHeight="1" x14ac:dyDescent="0.2">
      <c r="A62" s="15">
        <v>10</v>
      </c>
      <c r="B62" s="26">
        <v>205</v>
      </c>
      <c r="C62" s="7" t="s">
        <v>55</v>
      </c>
      <c r="D62" s="7" t="s">
        <v>56</v>
      </c>
      <c r="E62" s="8">
        <f t="shared" si="3"/>
        <v>37</v>
      </c>
      <c r="F62" s="7">
        <f t="shared" si="7"/>
        <v>424.18919031219434</v>
      </c>
      <c r="G62" s="12">
        <f>K62+Q62+Y62+Z62+AC62+AE62+AF62+AG62+AH62+AI62+AJ62+AK62+AM62+AO62+AP62+AR62+AT62+AU62</f>
        <v>6362.8378546829153</v>
      </c>
      <c r="H62" s="9">
        <f t="shared" si="4"/>
        <v>14941.854471186163</v>
      </c>
      <c r="I62" s="51">
        <v>381</v>
      </c>
      <c r="J62" s="51">
        <v>388.21038190250374</v>
      </c>
      <c r="K62" s="10">
        <v>408.71586127231228</v>
      </c>
      <c r="L62" s="51">
        <v>369.31332647770228</v>
      </c>
      <c r="M62" s="51">
        <v>371.11095451182143</v>
      </c>
      <c r="N62" s="51">
        <v>390.51334402800057</v>
      </c>
      <c r="O62" s="51">
        <v>386.27433062231557</v>
      </c>
      <c r="P62" s="51">
        <v>398.91115468617977</v>
      </c>
      <c r="Q62" s="10"/>
      <c r="R62" s="51">
        <v>394.01931394311089</v>
      </c>
      <c r="S62" s="51">
        <v>406.17980938505434</v>
      </c>
      <c r="T62" s="51">
        <v>397.59480273002669</v>
      </c>
      <c r="U62" s="51">
        <v>406.95210128265512</v>
      </c>
      <c r="V62" s="51">
        <v>404.65958091172604</v>
      </c>
      <c r="W62" s="51">
        <v>383.23160618324152</v>
      </c>
      <c r="X62" s="51">
        <v>392.95968974903974</v>
      </c>
      <c r="Y62" s="10">
        <v>411.20780282677254</v>
      </c>
      <c r="Z62" s="10">
        <v>457.47901116386163</v>
      </c>
      <c r="AA62" s="51">
        <v>394.77587827517334</v>
      </c>
      <c r="AB62" s="51">
        <v>401.58407610954612</v>
      </c>
      <c r="AC62" s="10">
        <v>409.34844192634569</v>
      </c>
      <c r="AD62" s="51">
        <v>404.01568897468371</v>
      </c>
      <c r="AE62" s="10">
        <v>418.46474527649661</v>
      </c>
      <c r="AF62" s="10">
        <v>431.38092332723204</v>
      </c>
      <c r="AG62" s="10">
        <v>454.46231987045815</v>
      </c>
      <c r="AH62" s="10">
        <v>409.27773011869249</v>
      </c>
      <c r="AI62" s="10">
        <v>411.2774210514782</v>
      </c>
      <c r="AJ62" s="10">
        <v>416.95059194629528</v>
      </c>
      <c r="AK62" s="10"/>
      <c r="AL62" s="51">
        <v>373.6775858772545</v>
      </c>
      <c r="AM62" s="10">
        <v>408.56481481481478</v>
      </c>
      <c r="AN62" s="51">
        <v>375.41705045542938</v>
      </c>
      <c r="AO62" s="10">
        <v>422.83770864696771</v>
      </c>
      <c r="AP62" s="10">
        <v>474.00673400673406</v>
      </c>
      <c r="AQ62" s="51">
        <v>392.55077806529368</v>
      </c>
      <c r="AR62" s="10">
        <v>409</v>
      </c>
      <c r="AS62" s="51">
        <v>396.38550642955681</v>
      </c>
      <c r="AT62" s="10"/>
      <c r="AU62" s="44">
        <v>419.86374843445492</v>
      </c>
      <c r="AV62" s="56">
        <v>369.67965590293386</v>
      </c>
    </row>
    <row r="63" spans="1:48" ht="13.5" customHeight="1" x14ac:dyDescent="0.2">
      <c r="A63" s="15">
        <v>11</v>
      </c>
      <c r="B63" s="26">
        <v>220</v>
      </c>
      <c r="C63" s="7" t="s">
        <v>107</v>
      </c>
      <c r="D63" s="7" t="s">
        <v>108</v>
      </c>
      <c r="E63" s="8">
        <f t="shared" si="3"/>
        <v>20</v>
      </c>
      <c r="F63" s="7">
        <f t="shared" si="7"/>
        <v>423.45472983063371</v>
      </c>
      <c r="G63" s="12">
        <f>I63+J63+K63+L63+M63+N63+O63+P63+Q63+R63+S63+U63+X63+Z63+AA63+AB63+AC63+AD63+AE63+AF63+AG63+AH63+AI63+AJ63+AK63+AL63+AM63+AO63+AP63+AQ63+AR63+AS63+AT63+AU63+AV63</f>
        <v>6351.820947459506</v>
      </c>
      <c r="H63" s="9">
        <f t="shared" si="4"/>
        <v>8239.4436952109027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1">
        <v>354.96915945837429</v>
      </c>
      <c r="U63" s="10"/>
      <c r="V63" s="51">
        <v>389</v>
      </c>
      <c r="W63" s="51">
        <v>355.5708883433955</v>
      </c>
      <c r="X63" s="10">
        <v>405.01920423611887</v>
      </c>
      <c r="Y63" s="51">
        <v>395.46781918000238</v>
      </c>
      <c r="Z63" s="10">
        <v>456.21774057927894</v>
      </c>
      <c r="AA63" s="10"/>
      <c r="AB63" s="10"/>
      <c r="AC63" s="10">
        <v>402.74748729093096</v>
      </c>
      <c r="AD63" s="10"/>
      <c r="AE63" s="10">
        <v>416.04598128140833</v>
      </c>
      <c r="AF63" s="10">
        <v>434.04243780082697</v>
      </c>
      <c r="AG63" s="10"/>
      <c r="AH63" s="10"/>
      <c r="AI63" s="10">
        <v>404.67664526308874</v>
      </c>
      <c r="AJ63" s="10">
        <v>425.58057243380415</v>
      </c>
      <c r="AK63" s="10"/>
      <c r="AL63" s="10">
        <v>418.11229367153146</v>
      </c>
      <c r="AM63" s="10"/>
      <c r="AN63" s="51">
        <v>392.61488076962439</v>
      </c>
      <c r="AO63" s="10">
        <v>430.79678691911261</v>
      </c>
      <c r="AP63" s="10">
        <v>483.37059483726136</v>
      </c>
      <c r="AQ63" s="10">
        <v>427.2092446208926</v>
      </c>
      <c r="AR63" s="10">
        <v>407.93201133144476</v>
      </c>
      <c r="AS63" s="10"/>
      <c r="AT63" s="10">
        <v>423.07202362121689</v>
      </c>
      <c r="AU63" s="44">
        <v>413.5903354619129</v>
      </c>
      <c r="AV63" s="27">
        <v>403.40758811067599</v>
      </c>
    </row>
    <row r="64" spans="1:48" ht="13.5" customHeight="1" x14ac:dyDescent="0.2">
      <c r="A64" s="15">
        <v>12</v>
      </c>
      <c r="B64" s="26">
        <v>207</v>
      </c>
      <c r="C64" s="7" t="s">
        <v>85</v>
      </c>
      <c r="D64" s="7" t="s">
        <v>86</v>
      </c>
      <c r="E64" s="8">
        <f t="shared" si="3"/>
        <v>18</v>
      </c>
      <c r="F64" s="7">
        <f t="shared" si="7"/>
        <v>390.91735231169156</v>
      </c>
      <c r="G64" s="12">
        <f>I64+J64+K64+L64+M64+N64+O64+P64+Q64+R64+S64+U64+V64+X64+Y64+Z64+AA64+AB64+AC64+AD64+AE64+AF64+AG64+AH64+AI64+AJ64+AK64+AL64+AM64+AN64+AO64+AP64+AQ64+AR64+AT64+AU64+AV64</f>
        <v>5863.7602846753734</v>
      </c>
      <c r="H64" s="9">
        <f t="shared" si="4"/>
        <v>6874.8600312695999</v>
      </c>
      <c r="I64" s="10"/>
      <c r="J64" s="10"/>
      <c r="K64" s="10"/>
      <c r="L64" s="10"/>
      <c r="M64" s="10">
        <v>375.21581339628619</v>
      </c>
      <c r="N64" s="10"/>
      <c r="O64" s="10"/>
      <c r="P64" s="10"/>
      <c r="Q64" s="10">
        <v>410.88648607196944</v>
      </c>
      <c r="R64" s="10"/>
      <c r="S64" s="10">
        <v>396.34401748315418</v>
      </c>
      <c r="T64" s="51">
        <v>343.70378480966463</v>
      </c>
      <c r="U64" s="10">
        <v>372.00459872011527</v>
      </c>
      <c r="V64" s="10">
        <v>400.21632223359916</v>
      </c>
      <c r="W64" s="51">
        <v>322.49585351290375</v>
      </c>
      <c r="X64" s="10"/>
      <c r="Y64" s="10">
        <v>381.91916832145785</v>
      </c>
      <c r="Z64" s="10">
        <v>441.66073761691007</v>
      </c>
      <c r="AA64" s="10">
        <v>383.85178004934789</v>
      </c>
      <c r="AB64" s="10">
        <v>397.60002463092098</v>
      </c>
      <c r="AC64" s="10">
        <v>395.55473631107145</v>
      </c>
      <c r="AD64" s="10"/>
      <c r="AE64" s="10"/>
      <c r="AF64" s="10"/>
      <c r="AG64" s="10"/>
      <c r="AH64" s="10">
        <v>394.73374220560549</v>
      </c>
      <c r="AI64" s="10"/>
      <c r="AJ64" s="10">
        <v>360.73136456005909</v>
      </c>
      <c r="AK64" s="10"/>
      <c r="AL64" s="10">
        <v>365.61723280861634</v>
      </c>
      <c r="AM64" s="10">
        <v>406.96097883597872</v>
      </c>
      <c r="AN64" s="10"/>
      <c r="AO64" s="10">
        <v>380.46328143028245</v>
      </c>
      <c r="AP64" s="10"/>
      <c r="AQ64" s="10"/>
      <c r="AR64" s="10"/>
      <c r="AS64" s="51">
        <v>344.90010827165793</v>
      </c>
      <c r="AT64" s="10"/>
      <c r="AU64" s="44"/>
      <c r="AV64" s="27"/>
    </row>
    <row r="65" spans="1:48" ht="13.5" customHeight="1" x14ac:dyDescent="0.2">
      <c r="A65" s="15">
        <v>13</v>
      </c>
      <c r="B65" s="26">
        <v>206</v>
      </c>
      <c r="C65" s="7" t="s">
        <v>87</v>
      </c>
      <c r="D65" s="7" t="s">
        <v>88</v>
      </c>
      <c r="E65" s="8">
        <f t="shared" si="3"/>
        <v>15</v>
      </c>
      <c r="F65" s="7">
        <f t="shared" si="7"/>
        <v>380.28631039360624</v>
      </c>
      <c r="G65" s="12">
        <f>I65+J65+K65+L65+M65+N65+O65+P65+Q65+R65+S65+T65+U65+V65+W65+X65+Y65+Z65+AA65+AB65+AC65+AD65+AE65+AF65+AG65+AH65+AI65+AJ65+AK65+AL65+AM65+AN65+AO65+AP65+AQ65+AR65+AS65+AT65+AU65+AV65</f>
        <v>5704.2946559040938</v>
      </c>
      <c r="H65" s="9">
        <f t="shared" si="4"/>
        <v>5704.2946559040938</v>
      </c>
      <c r="I65" s="10"/>
      <c r="J65" s="10"/>
      <c r="K65" s="10"/>
      <c r="L65" s="10"/>
      <c r="M65" s="10">
        <v>307.93136253127079</v>
      </c>
      <c r="N65" s="10">
        <v>341.69644159253312</v>
      </c>
      <c r="O65" s="10"/>
      <c r="P65" s="10"/>
      <c r="Q65" s="10"/>
      <c r="R65" s="10"/>
      <c r="S65" s="10">
        <v>296.18163054695549</v>
      </c>
      <c r="T65" s="10"/>
      <c r="U65" s="10">
        <v>375.56860680943021</v>
      </c>
      <c r="V65" s="10"/>
      <c r="W65" s="10"/>
      <c r="X65" s="10">
        <v>406.59531888975903</v>
      </c>
      <c r="Y65" s="10">
        <v>392.56512089709145</v>
      </c>
      <c r="Z65" s="10">
        <v>432.27688446761442</v>
      </c>
      <c r="AA65" s="10"/>
      <c r="AB65" s="10"/>
      <c r="AC65" s="10">
        <v>370.7730218479569</v>
      </c>
      <c r="AD65" s="10">
        <v>387.85948777219016</v>
      </c>
      <c r="AE65" s="10"/>
      <c r="AF65" s="10"/>
      <c r="AG65" s="10"/>
      <c r="AH65" s="10">
        <v>417.99336756251512</v>
      </c>
      <c r="AI65" s="10"/>
      <c r="AJ65" s="10"/>
      <c r="AK65" s="10"/>
      <c r="AL65" s="10"/>
      <c r="AM65" s="10">
        <v>394.83024691358025</v>
      </c>
      <c r="AN65" s="10"/>
      <c r="AO65" s="10">
        <v>404.95588057536565</v>
      </c>
      <c r="AP65" s="10"/>
      <c r="AQ65" s="10">
        <v>404.08705823969376</v>
      </c>
      <c r="AR65" s="10">
        <v>387</v>
      </c>
      <c r="AS65" s="10"/>
      <c r="AT65" s="10"/>
      <c r="AU65" s="44"/>
      <c r="AV65" s="27">
        <v>383.98022725813701</v>
      </c>
    </row>
    <row r="66" spans="1:48" ht="13.5" customHeight="1" x14ac:dyDescent="0.2">
      <c r="A66" s="15">
        <v>14</v>
      </c>
      <c r="B66" s="26">
        <v>224</v>
      </c>
      <c r="C66" s="7" t="s">
        <v>77</v>
      </c>
      <c r="D66" s="7" t="s">
        <v>48</v>
      </c>
      <c r="E66" s="8">
        <f t="shared" ref="E66:E71" si="8">COUNT(I66:AV66)</f>
        <v>23</v>
      </c>
      <c r="F66" s="7">
        <f t="shared" si="7"/>
        <v>379.87760995256548</v>
      </c>
      <c r="G66" s="12">
        <f>I66+J66+K66+L66+M66+N66+Q66+R66+S66+T66+U66+V66+X66+Y66+Z66+AA66+AB66+AC66+AE66+AF66+AG66+AH66+AI66+AJ66+AL66+AM66+AO66+AP66+AQ66+AT66+AU66+AV66</f>
        <v>5698.1641492884819</v>
      </c>
      <c r="H66" s="9">
        <f t="shared" ref="H66:H71" si="9">I66+J66+K66+L66+M66+N66+O66+P66+Q66+R66+S66+T66+U66+V66+W66+X66+Y66+Z66+AA66+AB66+AC66+AD66+AE66+AF66+AG66+AH66+AI66+AJ66+AK66+AL66+AM66+AN66+AO66+AP66+AQ66+AR66+AS66+AT66+AU66+AV66</f>
        <v>8409.0388084806</v>
      </c>
      <c r="I66" s="10"/>
      <c r="J66" s="10"/>
      <c r="K66" s="10">
        <v>387.56910256057643</v>
      </c>
      <c r="L66" s="10">
        <v>374.35511203163242</v>
      </c>
      <c r="M66" s="10">
        <v>372.33007998308733</v>
      </c>
      <c r="N66" s="10">
        <v>361.45818142044618</v>
      </c>
      <c r="O66" s="51">
        <v>343.78689573243162</v>
      </c>
      <c r="P66" s="51">
        <v>358.44532657388368</v>
      </c>
      <c r="Q66" s="10">
        <v>406.32560725446206</v>
      </c>
      <c r="R66" s="10"/>
      <c r="S66" s="10">
        <v>374.55305651672427</v>
      </c>
      <c r="T66" s="10"/>
      <c r="U66" s="10">
        <v>361.38945064686823</v>
      </c>
      <c r="V66" s="10"/>
      <c r="W66" s="51">
        <v>313.55204670603064</v>
      </c>
      <c r="X66" s="10">
        <v>386.20402481013286</v>
      </c>
      <c r="Y66" s="10">
        <v>371.44142039481369</v>
      </c>
      <c r="Z66" s="10"/>
      <c r="AA66" s="10">
        <v>364.90203853836215</v>
      </c>
      <c r="AB66" s="10"/>
      <c r="AC66" s="10"/>
      <c r="AD66" s="51">
        <v>299.78605943613127</v>
      </c>
      <c r="AE66" s="10"/>
      <c r="AF66" s="10"/>
      <c r="AG66" s="10"/>
      <c r="AH66" s="10"/>
      <c r="AI66" s="10"/>
      <c r="AJ66" s="10"/>
      <c r="AK66" s="51">
        <v>325.66885789108005</v>
      </c>
      <c r="AL66" s="10">
        <v>394.11764705882354</v>
      </c>
      <c r="AM66" s="10">
        <v>395.90911596119929</v>
      </c>
      <c r="AN66" s="51">
        <v>351.98239688875242</v>
      </c>
      <c r="AO66" s="10"/>
      <c r="AP66" s="10"/>
      <c r="AQ66" s="10">
        <v>409.44489738045445</v>
      </c>
      <c r="AR66" s="51">
        <v>361.06852766426834</v>
      </c>
      <c r="AS66" s="51">
        <v>356.58454829954167</v>
      </c>
      <c r="AT66" s="10">
        <v>373.96013919645679</v>
      </c>
      <c r="AU66" s="44"/>
      <c r="AV66" s="27">
        <v>364.20427553444188</v>
      </c>
    </row>
    <row r="67" spans="1:48" ht="13.5" customHeight="1" x14ac:dyDescent="0.2">
      <c r="A67" s="15">
        <v>15</v>
      </c>
      <c r="B67" s="26">
        <v>216</v>
      </c>
      <c r="C67" s="7" t="s">
        <v>73</v>
      </c>
      <c r="D67" s="7" t="s">
        <v>74</v>
      </c>
      <c r="E67" s="8">
        <f t="shared" si="8"/>
        <v>20</v>
      </c>
      <c r="F67" s="7">
        <f t="shared" si="7"/>
        <v>355.37383855242103</v>
      </c>
      <c r="G67" s="12">
        <f>I67+J67+K67+N67+O67+P67+Q67+R67+S67+U67+V67+W67+X67+Y67+Z67+AA67+AB67+AC67+AD67+AE67+AF67+AG67+AH67+AI67+AJ67+AK67+AM67+AN67+AO67+AP67+AQ67+AR67+AT67+AU67+AV67</f>
        <v>5330.6075782863154</v>
      </c>
      <c r="H67" s="9">
        <f t="shared" si="9"/>
        <v>6902.9562196351299</v>
      </c>
      <c r="I67" s="10"/>
      <c r="J67" s="10"/>
      <c r="K67" s="10">
        <v>343.39503286669049</v>
      </c>
      <c r="L67" s="51">
        <v>314.16508552641108</v>
      </c>
      <c r="M67" s="51">
        <v>329.5866953243368</v>
      </c>
      <c r="N67" s="10">
        <v>344.25040105002188</v>
      </c>
      <c r="O67" s="10"/>
      <c r="P67" s="10">
        <v>336.67957976628895</v>
      </c>
      <c r="Q67" s="10"/>
      <c r="R67" s="10">
        <v>344.83054532140329</v>
      </c>
      <c r="S67" s="10">
        <v>339.66490621016203</v>
      </c>
      <c r="T67" s="51">
        <v>305.55859702908879</v>
      </c>
      <c r="U67" s="10">
        <v>341.11560517494547</v>
      </c>
      <c r="V67" s="10">
        <v>388.55943813905185</v>
      </c>
      <c r="W67" s="10"/>
      <c r="X67" s="10"/>
      <c r="Y67" s="10">
        <v>358.40439201027914</v>
      </c>
      <c r="Z67" s="10"/>
      <c r="AA67" s="10"/>
      <c r="AB67" s="10"/>
      <c r="AC67" s="10">
        <v>373.78051146726682</v>
      </c>
      <c r="AD67" s="10">
        <v>360.84395863815757</v>
      </c>
      <c r="AE67" s="10"/>
      <c r="AF67" s="10">
        <v>364.06548708562127</v>
      </c>
      <c r="AG67" s="10"/>
      <c r="AH67" s="10">
        <v>380.83635292761949</v>
      </c>
      <c r="AI67" s="10"/>
      <c r="AJ67" s="10">
        <v>336.52273255755188</v>
      </c>
      <c r="AK67" s="10"/>
      <c r="AL67" s="51">
        <v>306.1834809763559</v>
      </c>
      <c r="AM67" s="10"/>
      <c r="AN67" s="10"/>
      <c r="AO67" s="10">
        <v>373.54592705734979</v>
      </c>
      <c r="AP67" s="10"/>
      <c r="AQ67" s="10"/>
      <c r="AR67" s="10"/>
      <c r="AS67" s="51">
        <v>316.85478249262133</v>
      </c>
      <c r="AT67" s="10"/>
      <c r="AU67" s="44">
        <v>344.11270801390594</v>
      </c>
      <c r="AV67" s="27"/>
    </row>
    <row r="68" spans="1:48" ht="13.5" customHeight="1" x14ac:dyDescent="0.2">
      <c r="A68" s="15">
        <v>16</v>
      </c>
      <c r="B68" s="26">
        <v>214</v>
      </c>
      <c r="C68" s="7" t="s">
        <v>72</v>
      </c>
      <c r="D68" s="7" t="s">
        <v>48</v>
      </c>
      <c r="E68" s="8">
        <f t="shared" si="8"/>
        <v>21</v>
      </c>
      <c r="F68" s="7">
        <f t="shared" si="7"/>
        <v>208.74753468117041</v>
      </c>
      <c r="G68" s="12">
        <f>I68+J68+K68+L68+N68+O68+P68+Q68+R68+S68+T68+U68+V68+X68+Y68+Z68+AA68+AB68+AD68+AE68+AF68+AG68+AI68+AJ68+AK68+AL68+AM68+AN68+AP68+AQ68+AR68+AS68+AT68+AV68</f>
        <v>3131.2130202175563</v>
      </c>
      <c r="H68" s="9">
        <f t="shared" si="9"/>
        <v>3911.4729701825231</v>
      </c>
      <c r="I68" s="10"/>
      <c r="J68" s="10"/>
      <c r="K68" s="10">
        <v>226.28922687642671</v>
      </c>
      <c r="L68" s="10">
        <v>252.22832148081625</v>
      </c>
      <c r="M68" s="51">
        <v>147.11955181283258</v>
      </c>
      <c r="N68" s="10">
        <v>241.76389091439398</v>
      </c>
      <c r="O68" s="10"/>
      <c r="P68" s="10">
        <v>189.75720184290651</v>
      </c>
      <c r="Q68" s="10">
        <v>253.98669504035581</v>
      </c>
      <c r="R68" s="10">
        <v>187.09238197670425</v>
      </c>
      <c r="S68" s="10"/>
      <c r="T68" s="10">
        <v>174.14358188255051</v>
      </c>
      <c r="U68" s="10"/>
      <c r="V68" s="10"/>
      <c r="W68" s="51">
        <v>151.06282757248061</v>
      </c>
      <c r="X68" s="10">
        <v>164.02779331518559</v>
      </c>
      <c r="Y68" s="10"/>
      <c r="Z68" s="10">
        <v>226.59793280985207</v>
      </c>
      <c r="AA68" s="10"/>
      <c r="AB68" s="10"/>
      <c r="AC68" s="51">
        <v>59.183515076254366</v>
      </c>
      <c r="AD68" s="10"/>
      <c r="AE68" s="10">
        <v>202.84906458636453</v>
      </c>
      <c r="AF68" s="10">
        <v>258.45840959934912</v>
      </c>
      <c r="AG68" s="10"/>
      <c r="AH68" s="51">
        <v>123.18152136336278</v>
      </c>
      <c r="AI68" s="10"/>
      <c r="AJ68" s="10">
        <v>205.0439283800589</v>
      </c>
      <c r="AK68" s="10"/>
      <c r="AL68" s="10">
        <v>154.84194761328149</v>
      </c>
      <c r="AM68" s="10">
        <v>164.08730158730157</v>
      </c>
      <c r="AN68" s="10"/>
      <c r="AO68" s="51">
        <v>151.95652890564043</v>
      </c>
      <c r="AP68" s="10">
        <v>230.04534231200898</v>
      </c>
      <c r="AQ68" s="10"/>
      <c r="AR68" s="10"/>
      <c r="AS68" s="10"/>
      <c r="AT68" s="10"/>
      <c r="AU68" s="54">
        <v>147.75600523439653</v>
      </c>
      <c r="AV68" s="27"/>
    </row>
    <row r="69" spans="1:48" ht="13.5" customHeight="1" x14ac:dyDescent="0.2">
      <c r="A69" s="15">
        <v>17</v>
      </c>
      <c r="B69" s="26">
        <v>225</v>
      </c>
      <c r="C69" s="7" t="s">
        <v>78</v>
      </c>
      <c r="D69" s="7" t="s">
        <v>48</v>
      </c>
      <c r="E69" s="8">
        <f t="shared" si="8"/>
        <v>8</v>
      </c>
      <c r="F69" s="7">
        <f>G69/E69</f>
        <v>316.98630983535998</v>
      </c>
      <c r="G69" s="12">
        <f>I69+J69+K69+L69+M69+N69+O69+P69+Q69+R69+S69+T69+U69+V69+W69+X69+Y69+Z69+AA69+AB69+AC69+AD69+AE69+AF69+AG69+AH69+AI69+AJ69+AK69+AL69+AM69+AN69+AO69+AP69+AQ69+AR69+AS69+AT69+AU69+AV69</f>
        <v>2535.8904786828798</v>
      </c>
      <c r="H69" s="9">
        <f t="shared" si="9"/>
        <v>2535.8904786828798</v>
      </c>
      <c r="I69" s="10"/>
      <c r="J69" s="10"/>
      <c r="K69" s="10">
        <v>338.98072004180528</v>
      </c>
      <c r="L69" s="10"/>
      <c r="M69" s="10">
        <v>314.55022726471941</v>
      </c>
      <c r="N69" s="10"/>
      <c r="O69" s="10">
        <v>292.95668463858169</v>
      </c>
      <c r="P69" s="10"/>
      <c r="Q69" s="10">
        <v>350.86798565978415</v>
      </c>
      <c r="R69" s="10">
        <v>279.26554383395501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>
        <v>265.53438276719135</v>
      </c>
      <c r="AM69" s="10"/>
      <c r="AN69" s="10"/>
      <c r="AO69" s="10"/>
      <c r="AP69" s="10">
        <v>412.31649831649827</v>
      </c>
      <c r="AQ69" s="10"/>
      <c r="AR69" s="10">
        <v>281.41843616034498</v>
      </c>
      <c r="AS69" s="10"/>
      <c r="AT69" s="10"/>
      <c r="AU69" s="44"/>
      <c r="AV69" s="27"/>
    </row>
    <row r="70" spans="1:48" ht="13.5" customHeight="1" x14ac:dyDescent="0.2">
      <c r="A70" s="15">
        <v>18</v>
      </c>
      <c r="B70" s="26">
        <v>289</v>
      </c>
      <c r="C70" s="7" t="s">
        <v>85</v>
      </c>
      <c r="D70" s="7" t="s">
        <v>58</v>
      </c>
      <c r="E70" s="8">
        <f t="shared" si="8"/>
        <v>6</v>
      </c>
      <c r="F70" s="7">
        <f>G70/E70</f>
        <v>345.29956079303616</v>
      </c>
      <c r="G70" s="12">
        <f>I70+J70+K70+L70+M70+N70+O70+P70+Q70+R70+S70+T70+U70+V70+W70+X70+Y70+Z70+AA70+AB70+AC70+AD70+AE70+AF70+AG70+AH70+AI70+AJ70+AK70+AL70+AM70+AN70+AO70+AP70+AQ70+AR70+AS70+AT70+AU70+AV70</f>
        <v>2071.7973647582171</v>
      </c>
      <c r="H70" s="9">
        <f t="shared" si="9"/>
        <v>2071.7973647582171</v>
      </c>
      <c r="I70" s="10"/>
      <c r="J70" s="10"/>
      <c r="K70" s="10"/>
      <c r="L70" s="10"/>
      <c r="M70" s="10">
        <v>326.69743842711671</v>
      </c>
      <c r="N70" s="10"/>
      <c r="O70" s="10"/>
      <c r="P70" s="10"/>
      <c r="Q70" s="10">
        <v>357.4773298057936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>
        <v>302.41460072653115</v>
      </c>
      <c r="AM70" s="10">
        <v>371.61733906525569</v>
      </c>
      <c r="AN70" s="10"/>
      <c r="AO70" s="10">
        <v>335.95870465808821</v>
      </c>
      <c r="AP70" s="10"/>
      <c r="AQ70" s="10">
        <v>377.63195207543174</v>
      </c>
      <c r="AR70" s="10"/>
      <c r="AS70" s="10"/>
      <c r="AT70" s="10"/>
      <c r="AU70" s="44"/>
      <c r="AV70" s="27"/>
    </row>
    <row r="71" spans="1:48" ht="13.5" customHeight="1" thickBot="1" x14ac:dyDescent="0.25">
      <c r="A71" s="16">
        <v>19</v>
      </c>
      <c r="B71" s="30">
        <v>202</v>
      </c>
      <c r="C71" s="31" t="s">
        <v>100</v>
      </c>
      <c r="D71" s="31" t="s">
        <v>101</v>
      </c>
      <c r="E71" s="32">
        <f t="shared" si="8"/>
        <v>4</v>
      </c>
      <c r="F71" s="31">
        <f>G71/E71</f>
        <v>219.98332339421233</v>
      </c>
      <c r="G71" s="33">
        <f>I71+J71+K71+L71+M71+N71+O71+P71+Q71+R71+S71+T71+U71+V71+W71+X71+Y71+Z71+AA71+AB71+AC71+AD71+AE71+AF71+AG71+AH71+AI71+AJ71+AK71+AL71+AM71+AN71+AO71+AP71+AQ71+AR71+AS71+AT71+AU71+AV71</f>
        <v>879.93329357684934</v>
      </c>
      <c r="H71" s="34">
        <f t="shared" si="9"/>
        <v>879.93329357684934</v>
      </c>
      <c r="I71" s="35"/>
      <c r="J71" s="35"/>
      <c r="K71" s="35"/>
      <c r="L71" s="35"/>
      <c r="M71" s="35"/>
      <c r="N71" s="35">
        <v>235.71897331194407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>
        <v>75.234201611961225</v>
      </c>
      <c r="Z71" s="35"/>
      <c r="AA71" s="35"/>
      <c r="AB71" s="35"/>
      <c r="AC71" s="35"/>
      <c r="AD71" s="35"/>
      <c r="AE71" s="35"/>
      <c r="AF71" s="35"/>
      <c r="AG71" s="35"/>
      <c r="AH71" s="35">
        <v>257.67147667763538</v>
      </c>
      <c r="AI71" s="35"/>
      <c r="AJ71" s="35"/>
      <c r="AK71" s="35"/>
      <c r="AL71" s="35"/>
      <c r="AM71" s="35"/>
      <c r="AN71" s="35"/>
      <c r="AO71" s="35"/>
      <c r="AP71" s="35">
        <v>311.30864197530866</v>
      </c>
      <c r="AQ71" s="35"/>
      <c r="AR71" s="35"/>
      <c r="AS71" s="35"/>
      <c r="AT71" s="35"/>
      <c r="AU71" s="47"/>
      <c r="AV71" s="36"/>
    </row>
  </sheetData>
  <sortState ref="A53:AV71">
    <sortCondition descending="1" ref="G53:G7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Muzeum hl. m. Prahy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Josef Urban</cp:lastModifiedBy>
  <dcterms:created xsi:type="dcterms:W3CDTF">2017-11-28T12:24:48Z</dcterms:created>
  <dcterms:modified xsi:type="dcterms:W3CDTF">2018-10-16T12:41:31Z</dcterms:modified>
</cp:coreProperties>
</file>