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ban\Documents\19web19\"/>
    </mc:Choice>
  </mc:AlternateContent>
  <bookViews>
    <workbookView xWindow="0" yWindow="0" windowWidth="28800" windowHeight="12135"/>
  </bookViews>
  <sheets>
    <sheet name="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69" i="1"/>
  <c r="G66" i="1"/>
  <c r="G70" i="1"/>
  <c r="G54" i="1"/>
  <c r="G57" i="1"/>
  <c r="G68" i="1"/>
  <c r="G62" i="1"/>
  <c r="G59" i="1"/>
  <c r="G67" i="1"/>
  <c r="G63" i="1"/>
  <c r="G56" i="1"/>
  <c r="G60" i="1"/>
  <c r="G10" i="1"/>
  <c r="G8" i="1"/>
  <c r="G2" i="1"/>
  <c r="G38" i="1"/>
  <c r="G15" i="1"/>
  <c r="G32" i="1"/>
  <c r="G17" i="1"/>
  <c r="G25" i="1"/>
  <c r="G35" i="1"/>
  <c r="G3" i="1"/>
  <c r="G37" i="1"/>
  <c r="G5" i="1"/>
  <c r="G6" i="1"/>
  <c r="G34" i="1"/>
  <c r="G28" i="1"/>
  <c r="G58" i="1" l="1"/>
  <c r="G64" i="1"/>
  <c r="G61" i="1"/>
  <c r="G53" i="1"/>
  <c r="G52" i="1"/>
  <c r="G30" i="1"/>
  <c r="G27" i="1"/>
  <c r="G36" i="1"/>
  <c r="G31" i="1"/>
  <c r="G9" i="1"/>
  <c r="G20" i="1"/>
  <c r="G19" i="1"/>
  <c r="G12" i="1"/>
  <c r="G23" i="1"/>
  <c r="G33" i="1"/>
  <c r="G24" i="1"/>
  <c r="G13" i="1" l="1"/>
  <c r="G55" i="1" l="1"/>
  <c r="G72" i="1"/>
  <c r="G16" i="1"/>
  <c r="E47" i="1"/>
  <c r="H47" i="1"/>
  <c r="G47" i="1"/>
  <c r="F47" i="1" l="1"/>
  <c r="G4" i="1"/>
  <c r="G65" i="1" l="1"/>
  <c r="G7" i="1"/>
  <c r="G26" i="1"/>
  <c r="F20" i="1" l="1"/>
  <c r="H20" i="1"/>
  <c r="E20" i="1"/>
  <c r="H65" i="1" l="1"/>
  <c r="F65" i="1"/>
  <c r="E65" i="1"/>
  <c r="G21" i="1" l="1"/>
  <c r="H53" i="1" l="1"/>
  <c r="E53" i="1"/>
  <c r="H52" i="1"/>
  <c r="F52" i="1"/>
  <c r="E52" i="1"/>
  <c r="F53" i="1" l="1"/>
  <c r="E48" i="1" l="1"/>
  <c r="G48" i="1"/>
  <c r="H48" i="1"/>
  <c r="E45" i="1"/>
  <c r="G45" i="1"/>
  <c r="H45" i="1"/>
  <c r="E28" i="1"/>
  <c r="F28" i="1"/>
  <c r="H28" i="1"/>
  <c r="E26" i="1"/>
  <c r="F26" i="1"/>
  <c r="H26" i="1"/>
  <c r="E44" i="1"/>
  <c r="G44" i="1"/>
  <c r="F44" i="1" s="1"/>
  <c r="H44" i="1"/>
  <c r="E43" i="1"/>
  <c r="G43" i="1"/>
  <c r="H43" i="1"/>
  <c r="E7" i="1"/>
  <c r="F7" i="1"/>
  <c r="H7" i="1"/>
  <c r="E34" i="1"/>
  <c r="F34" i="1"/>
  <c r="H34" i="1"/>
  <c r="E6" i="1"/>
  <c r="F6" i="1"/>
  <c r="H6" i="1"/>
  <c r="E41" i="1"/>
  <c r="G41" i="1"/>
  <c r="H41" i="1"/>
  <c r="E50" i="1"/>
  <c r="G50" i="1"/>
  <c r="H50" i="1"/>
  <c r="E42" i="1"/>
  <c r="G42" i="1"/>
  <c r="H42" i="1"/>
  <c r="E5" i="1"/>
  <c r="F5" i="1"/>
  <c r="H5" i="1"/>
  <c r="E24" i="1"/>
  <c r="F24" i="1"/>
  <c r="H24" i="1"/>
  <c r="E18" i="1"/>
  <c r="G18" i="1"/>
  <c r="F18" i="1" s="1"/>
  <c r="H18" i="1"/>
  <c r="E37" i="1"/>
  <c r="F37" i="1"/>
  <c r="H37" i="1"/>
  <c r="E3" i="1"/>
  <c r="F3" i="1"/>
  <c r="H3" i="1"/>
  <c r="E4" i="1"/>
  <c r="F4" i="1"/>
  <c r="H4" i="1"/>
  <c r="E21" i="1"/>
  <c r="F21" i="1"/>
  <c r="H21" i="1"/>
  <c r="E33" i="1"/>
  <c r="F33" i="1"/>
  <c r="H33" i="1"/>
  <c r="E23" i="1"/>
  <c r="F23" i="1"/>
  <c r="H23" i="1"/>
  <c r="E12" i="1"/>
  <c r="F12" i="1"/>
  <c r="H12" i="1"/>
  <c r="E40" i="1"/>
  <c r="G40" i="1"/>
  <c r="H40" i="1"/>
  <c r="E39" i="1"/>
  <c r="G39" i="1"/>
  <c r="H39" i="1"/>
  <c r="E35" i="1"/>
  <c r="F35" i="1"/>
  <c r="H35" i="1"/>
  <c r="E19" i="1"/>
  <c r="F19" i="1"/>
  <c r="H19" i="1"/>
  <c r="E25" i="1"/>
  <c r="F25" i="1"/>
  <c r="H25" i="1"/>
  <c r="E14" i="1"/>
  <c r="G14" i="1"/>
  <c r="F14" i="1" s="1"/>
  <c r="H14" i="1"/>
  <c r="E17" i="1"/>
  <c r="F17" i="1"/>
  <c r="H17" i="1"/>
  <c r="E16" i="1"/>
  <c r="F16" i="1"/>
  <c r="H16" i="1"/>
  <c r="E32" i="1"/>
  <c r="F32" i="1"/>
  <c r="H32" i="1"/>
  <c r="E22" i="1"/>
  <c r="G22" i="1"/>
  <c r="F22" i="1" s="1"/>
  <c r="H22" i="1"/>
  <c r="E15" i="1"/>
  <c r="F15" i="1"/>
  <c r="H15" i="1"/>
  <c r="E9" i="1"/>
  <c r="F9" i="1"/>
  <c r="H9" i="1"/>
  <c r="E31" i="1"/>
  <c r="F31" i="1"/>
  <c r="H31" i="1"/>
  <c r="E51" i="1"/>
  <c r="G51" i="1"/>
  <c r="H51" i="1"/>
  <c r="E38" i="1"/>
  <c r="F38" i="1"/>
  <c r="H38" i="1"/>
  <c r="E46" i="1"/>
  <c r="G46" i="1"/>
  <c r="H46" i="1"/>
  <c r="E11" i="1"/>
  <c r="G11" i="1"/>
  <c r="F11" i="1" s="1"/>
  <c r="H11" i="1"/>
  <c r="E36" i="1"/>
  <c r="F36" i="1"/>
  <c r="H36" i="1"/>
  <c r="E49" i="1"/>
  <c r="G49" i="1"/>
  <c r="H49" i="1"/>
  <c r="E2" i="1"/>
  <c r="F2" i="1"/>
  <c r="H2" i="1"/>
  <c r="E8" i="1"/>
  <c r="F8" i="1"/>
  <c r="H8" i="1"/>
  <c r="E10" i="1"/>
  <c r="F10" i="1"/>
  <c r="H10" i="1"/>
  <c r="E29" i="1"/>
  <c r="F29" i="1"/>
  <c r="H29" i="1"/>
  <c r="E27" i="1"/>
  <c r="F27" i="1"/>
  <c r="H27" i="1"/>
  <c r="E30" i="1"/>
  <c r="F30" i="1"/>
  <c r="H30" i="1"/>
  <c r="E13" i="1"/>
  <c r="F13" i="1"/>
  <c r="H13" i="1"/>
  <c r="E60" i="1"/>
  <c r="F60" i="1"/>
  <c r="H60" i="1"/>
  <c r="E73" i="1"/>
  <c r="G73" i="1"/>
  <c r="H73" i="1"/>
  <c r="E56" i="1"/>
  <c r="F56" i="1"/>
  <c r="H56" i="1"/>
  <c r="E63" i="1"/>
  <c r="F63" i="1"/>
  <c r="H63" i="1"/>
  <c r="E67" i="1"/>
  <c r="F67" i="1"/>
  <c r="H67" i="1"/>
  <c r="E59" i="1"/>
  <c r="F59" i="1"/>
  <c r="H59" i="1"/>
  <c r="E72" i="1"/>
  <c r="F72" i="1"/>
  <c r="H72" i="1"/>
  <c r="E62" i="1"/>
  <c r="F62" i="1"/>
  <c r="H62" i="1"/>
  <c r="E68" i="1"/>
  <c r="F68" i="1"/>
  <c r="H68" i="1"/>
  <c r="E61" i="1"/>
  <c r="F61" i="1"/>
  <c r="H61" i="1"/>
  <c r="E57" i="1"/>
  <c r="F57" i="1"/>
  <c r="H57" i="1"/>
  <c r="E64" i="1"/>
  <c r="F64" i="1"/>
  <c r="H64" i="1"/>
  <c r="E54" i="1"/>
  <c r="F54" i="1"/>
  <c r="H54" i="1"/>
  <c r="E55" i="1"/>
  <c r="F55" i="1"/>
  <c r="H55" i="1"/>
  <c r="E58" i="1"/>
  <c r="F58" i="1"/>
  <c r="H58" i="1"/>
  <c r="E69" i="1"/>
  <c r="H69" i="1"/>
  <c r="E71" i="1"/>
  <c r="G71" i="1"/>
  <c r="F71" i="1" s="1"/>
  <c r="H71" i="1"/>
  <c r="E70" i="1"/>
  <c r="F70" i="1"/>
  <c r="H70" i="1"/>
  <c r="E66" i="1"/>
  <c r="F66" i="1"/>
  <c r="H66" i="1"/>
  <c r="F49" i="1" l="1"/>
  <c r="F41" i="1"/>
  <c r="F43" i="1"/>
  <c r="F45" i="1"/>
  <c r="F39" i="1"/>
  <c r="F42" i="1"/>
  <c r="F73" i="1"/>
  <c r="F51" i="1"/>
  <c r="F48" i="1"/>
  <c r="F69" i="1"/>
  <c r="F46" i="1"/>
  <c r="F40" i="1"/>
  <c r="F50" i="1"/>
</calcChain>
</file>

<file path=xl/sharedStrings.xml><?xml version="1.0" encoding="utf-8"?>
<sst xmlns="http://schemas.openxmlformats.org/spreadsheetml/2006/main" count="154" uniqueCount="121">
  <si>
    <t>PO</t>
  </si>
  <si>
    <t>OČ</t>
  </si>
  <si>
    <t>PŘ</t>
  </si>
  <si>
    <t>JM</t>
  </si>
  <si>
    <t>ZA</t>
  </si>
  <si>
    <t>PR</t>
  </si>
  <si>
    <t>BO</t>
  </si>
  <si>
    <t>CE</t>
  </si>
  <si>
    <t>Procházka</t>
  </si>
  <si>
    <t>Michal</t>
  </si>
  <si>
    <t>Tomáš</t>
  </si>
  <si>
    <t>Novák</t>
  </si>
  <si>
    <t>Pavel</t>
  </si>
  <si>
    <t>Pěkný</t>
  </si>
  <si>
    <t>Jan</t>
  </si>
  <si>
    <t>Jaromír</t>
  </si>
  <si>
    <t>Hejkrlík</t>
  </si>
  <si>
    <t>Filip</t>
  </si>
  <si>
    <t>Petr</t>
  </si>
  <si>
    <t>Rádl</t>
  </si>
  <si>
    <t>Urban</t>
  </si>
  <si>
    <t>Josef</t>
  </si>
  <si>
    <t>Čižinský</t>
  </si>
  <si>
    <t>Jiří</t>
  </si>
  <si>
    <t>Šnajberk</t>
  </si>
  <si>
    <t>Březina</t>
  </si>
  <si>
    <t>Pokorný</t>
  </si>
  <si>
    <t>Dolejš</t>
  </si>
  <si>
    <t>Radomír</t>
  </si>
  <si>
    <t>Karel</t>
  </si>
  <si>
    <t>Rožánek</t>
  </si>
  <si>
    <t>Vladimír</t>
  </si>
  <si>
    <t>Jiří st.</t>
  </si>
  <si>
    <t>Pachmann</t>
  </si>
  <si>
    <t>Ota</t>
  </si>
  <si>
    <t>Jiří ml.</t>
  </si>
  <si>
    <t>Cedrych</t>
  </si>
  <si>
    <t>Hrstková</t>
  </si>
  <si>
    <t>Vlaďka</t>
  </si>
  <si>
    <t>Chlupatá</t>
  </si>
  <si>
    <t>Jana</t>
  </si>
  <si>
    <t>Borovičková</t>
  </si>
  <si>
    <t>Lenka</t>
  </si>
  <si>
    <t>Flieglová</t>
  </si>
  <si>
    <t>Alena</t>
  </si>
  <si>
    <t>Dolejšová</t>
  </si>
  <si>
    <t>Jitka</t>
  </si>
  <si>
    <t>Norková</t>
  </si>
  <si>
    <t>Zdena</t>
  </si>
  <si>
    <t>Kasalová</t>
  </si>
  <si>
    <t>Barbora</t>
  </si>
  <si>
    <t>Olšovský</t>
  </si>
  <si>
    <t>Vítěslav</t>
  </si>
  <si>
    <t>Miloslava</t>
  </si>
  <si>
    <t>Vlachynská</t>
  </si>
  <si>
    <t>Libuše</t>
  </si>
  <si>
    <t>Č</t>
  </si>
  <si>
    <t>Ročnáková</t>
  </si>
  <si>
    <t>Šebesta</t>
  </si>
  <si>
    <t>Jaroslav</t>
  </si>
  <si>
    <t>Šebestová</t>
  </si>
  <si>
    <t>Paukert</t>
  </si>
  <si>
    <t>Milan</t>
  </si>
  <si>
    <t>Preislerová</t>
  </si>
  <si>
    <t>Jiřina</t>
  </si>
  <si>
    <t>Doležal</t>
  </si>
  <si>
    <t>Stanislav</t>
  </si>
  <si>
    <t>Trnková</t>
  </si>
  <si>
    <t>Štěpánka</t>
  </si>
  <si>
    <t>Ovčinikov</t>
  </si>
  <si>
    <t>Horák</t>
  </si>
  <si>
    <t>Miler</t>
  </si>
  <si>
    <t>Slamiak</t>
  </si>
  <si>
    <t>Fojtík</t>
  </si>
  <si>
    <t>Zbyněk</t>
  </si>
  <si>
    <t>Kostolná</t>
  </si>
  <si>
    <t>Hana</t>
  </si>
  <si>
    <t>Nový</t>
  </si>
  <si>
    <t>Břetislav</t>
  </si>
  <si>
    <t>Martin</t>
  </si>
  <si>
    <t>Janeček</t>
  </si>
  <si>
    <t>Kuriš</t>
  </si>
  <si>
    <t>Radek</t>
  </si>
  <si>
    <t>Bradáč</t>
  </si>
  <si>
    <t>Frabša</t>
  </si>
  <si>
    <t>Pilný</t>
  </si>
  <si>
    <t>Luděk</t>
  </si>
  <si>
    <t>Ledvinka</t>
  </si>
  <si>
    <t>Holan</t>
  </si>
  <si>
    <t>Miřejovský</t>
  </si>
  <si>
    <t>Plzák</t>
  </si>
  <si>
    <t>Černý</t>
  </si>
  <si>
    <t>Václav</t>
  </si>
  <si>
    <t>Moch</t>
  </si>
  <si>
    <t>Ivan</t>
  </si>
  <si>
    <t>Seemanová</t>
  </si>
  <si>
    <t>Zeidlerová</t>
  </si>
  <si>
    <t>Jarmila</t>
  </si>
  <si>
    <t>Požgayová</t>
  </si>
  <si>
    <t>Mališová</t>
  </si>
  <si>
    <t>Karla</t>
  </si>
  <si>
    <t>Matějovský</t>
  </si>
  <si>
    <t>Běhal</t>
  </si>
  <si>
    <t>Rada</t>
  </si>
  <si>
    <t>Člupková</t>
  </si>
  <si>
    <t>Alice</t>
  </si>
  <si>
    <t>Hampl</t>
  </si>
  <si>
    <t>Diviš</t>
  </si>
  <si>
    <t>Jindra</t>
  </si>
  <si>
    <t>David</t>
  </si>
  <si>
    <t>Rock</t>
  </si>
  <si>
    <t>Pucholt</t>
  </si>
  <si>
    <t>Miroslav</t>
  </si>
  <si>
    <t>Šimerová</t>
  </si>
  <si>
    <t>Adam</t>
  </si>
  <si>
    <t>Skokan</t>
  </si>
  <si>
    <t>Etrych</t>
  </si>
  <si>
    <t>Rabiňák</t>
  </si>
  <si>
    <t>Pucholtová</t>
  </si>
  <si>
    <t>Zdeňka</t>
  </si>
  <si>
    <t>Cimbulka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</si>
</sst>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righ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1" fontId="2" fillId="0" borderId="2" xfId="0" applyNumberFormat="1" applyFont="1" applyBorder="1"/>
    <xf numFmtId="1" fontId="2" fillId="0" borderId="1" xfId="0" applyNumberFormat="1" applyFont="1" applyBorder="1"/>
    <xf numFmtId="1" fontId="2" fillId="0" borderId="4" xfId="0" applyNumberFormat="1" applyFont="1" applyBorder="1"/>
    <xf numFmtId="1" fontId="2" fillId="0" borderId="7" xfId="0" applyNumberFormat="1" applyFont="1" applyBorder="1"/>
    <xf numFmtId="1" fontId="2" fillId="0" borderId="15" xfId="0" applyNumberFormat="1" applyFont="1" applyBorder="1"/>
    <xf numFmtId="1" fontId="2" fillId="0" borderId="5" xfId="0" applyNumberFormat="1" applyFont="1" applyBorder="1"/>
    <xf numFmtId="1" fontId="2" fillId="4" borderId="2" xfId="0" applyNumberFormat="1" applyFont="1" applyFill="1" applyBorder="1"/>
    <xf numFmtId="1" fontId="2" fillId="0" borderId="16" xfId="0" applyNumberFormat="1" applyFont="1" applyBorder="1"/>
    <xf numFmtId="1" fontId="2" fillId="0" borderId="10" xfId="0" applyNumberFormat="1" applyFont="1" applyBorder="1"/>
    <xf numFmtId="1" fontId="2" fillId="0" borderId="11" xfId="0" applyNumberFormat="1" applyFont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8" xfId="0" applyFont="1" applyFill="1" applyBorder="1" applyAlignment="1">
      <alignment horizontal="center"/>
    </xf>
    <xf numFmtId="1" fontId="1" fillId="4" borderId="18" xfId="0" applyNumberFormat="1" applyFont="1" applyFill="1" applyBorder="1" applyAlignment="1">
      <alignment horizontal="center"/>
    </xf>
    <xf numFmtId="1" fontId="1" fillId="3" borderId="18" xfId="0" applyNumberFormat="1" applyFont="1" applyFill="1" applyBorder="1" applyAlignment="1">
      <alignment horizontal="center"/>
    </xf>
    <xf numFmtId="1" fontId="2" fillId="0" borderId="18" xfId="0" applyNumberFormat="1" applyFont="1" applyBorder="1"/>
    <xf numFmtId="0" fontId="1" fillId="2" borderId="19" xfId="0" applyFont="1" applyFill="1" applyBorder="1"/>
    <xf numFmtId="1" fontId="3" fillId="0" borderId="2" xfId="0" applyNumberFormat="1" applyFont="1" applyBorder="1"/>
    <xf numFmtId="1" fontId="3" fillId="0" borderId="1" xfId="0" applyNumberFormat="1" applyFont="1" applyBorder="1"/>
    <xf numFmtId="0" fontId="1" fillId="3" borderId="8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1" fontId="3" fillId="4" borderId="1" xfId="0" applyNumberFormat="1" applyFont="1" applyFill="1" applyBorder="1"/>
    <xf numFmtId="1" fontId="3" fillId="0" borderId="4" xfId="0" applyNumberFormat="1" applyFont="1" applyBorder="1"/>
    <xf numFmtId="1" fontId="3" fillId="0" borderId="7" xfId="0" applyNumberFormat="1" applyFont="1" applyBorder="1"/>
    <xf numFmtId="1" fontId="3" fillId="0" borderId="1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"/>
  <sheetViews>
    <sheetView tabSelected="1" workbookViewId="0"/>
  </sheetViews>
  <sheetFormatPr defaultRowHeight="12.75" x14ac:dyDescent="0.2"/>
  <cols>
    <col min="1" max="1" width="3.42578125" style="1" customWidth="1"/>
    <col min="2" max="2" width="3.85546875" style="1" customWidth="1"/>
    <col min="3" max="3" width="11.28515625" style="1" customWidth="1"/>
    <col min="4" max="4" width="8.85546875" style="1" customWidth="1"/>
    <col min="5" max="5" width="3.7109375" style="1" customWidth="1"/>
    <col min="6" max="6" width="3.85546875" style="1" customWidth="1"/>
    <col min="7" max="7" width="5.85546875" style="1" customWidth="1"/>
    <col min="8" max="8" width="6.28515625" style="1" customWidth="1"/>
    <col min="9" max="48" width="3.85546875" style="1" customWidth="1"/>
    <col min="49" max="16384" width="9.140625" style="1"/>
  </cols>
  <sheetData>
    <row r="1" spans="1:48" ht="13.5" thickBot="1" x14ac:dyDescent="0.25">
      <c r="A1" s="42" t="s">
        <v>0</v>
      </c>
      <c r="B1" s="24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>
        <v>1</v>
      </c>
      <c r="J1" s="25">
        <v>2</v>
      </c>
      <c r="K1" s="25">
        <v>3</v>
      </c>
      <c r="L1" s="25">
        <v>4</v>
      </c>
      <c r="M1" s="25">
        <v>5</v>
      </c>
      <c r="N1" s="25">
        <v>6</v>
      </c>
      <c r="O1" s="25">
        <v>7</v>
      </c>
      <c r="P1" s="25">
        <v>8</v>
      </c>
      <c r="Q1" s="25">
        <v>9</v>
      </c>
      <c r="R1" s="25">
        <v>10</v>
      </c>
      <c r="S1" s="25">
        <v>11</v>
      </c>
      <c r="T1" s="25">
        <v>12</v>
      </c>
      <c r="U1" s="25">
        <v>13</v>
      </c>
      <c r="V1" s="25">
        <v>14</v>
      </c>
      <c r="W1" s="25">
        <v>15</v>
      </c>
      <c r="X1" s="25">
        <v>16</v>
      </c>
      <c r="Y1" s="25">
        <v>17</v>
      </c>
      <c r="Z1" s="25">
        <v>18</v>
      </c>
      <c r="AA1" s="25">
        <v>19</v>
      </c>
      <c r="AB1" s="25">
        <v>20</v>
      </c>
      <c r="AC1" s="25">
        <v>21</v>
      </c>
      <c r="AD1" s="25">
        <v>22</v>
      </c>
      <c r="AE1" s="25">
        <v>23</v>
      </c>
      <c r="AF1" s="25">
        <v>24</v>
      </c>
      <c r="AG1" s="25">
        <v>25</v>
      </c>
      <c r="AH1" s="25">
        <v>26</v>
      </c>
      <c r="AI1" s="25">
        <v>27</v>
      </c>
      <c r="AJ1" s="25">
        <v>28</v>
      </c>
      <c r="AK1" s="25">
        <v>29</v>
      </c>
      <c r="AL1" s="25">
        <v>30</v>
      </c>
      <c r="AM1" s="25">
        <v>31</v>
      </c>
      <c r="AN1" s="25">
        <v>32</v>
      </c>
      <c r="AO1" s="25">
        <v>33</v>
      </c>
      <c r="AP1" s="25">
        <v>34</v>
      </c>
      <c r="AQ1" s="25">
        <v>35</v>
      </c>
      <c r="AR1" s="25">
        <v>36</v>
      </c>
      <c r="AS1" s="25">
        <v>37</v>
      </c>
      <c r="AT1" s="25">
        <v>38</v>
      </c>
      <c r="AU1" s="25">
        <v>39</v>
      </c>
      <c r="AV1" s="23">
        <v>40</v>
      </c>
    </row>
    <row r="2" spans="1:48" ht="13.5" customHeight="1" x14ac:dyDescent="0.2">
      <c r="A2" s="46">
        <v>1</v>
      </c>
      <c r="B2" s="10">
        <v>164</v>
      </c>
      <c r="C2" s="11" t="s">
        <v>8</v>
      </c>
      <c r="D2" s="11" t="s">
        <v>9</v>
      </c>
      <c r="E2" s="12">
        <f>COUNT(I2:AV2)</f>
        <v>20</v>
      </c>
      <c r="F2" s="11">
        <f>G2/15</f>
        <v>559.5088798303567</v>
      </c>
      <c r="G2" s="13">
        <f>J2+K2+L2+N2+O2+P2+Q2+R2+S2+T2+U2+V2+W2+Z2+AA2+AB2+AC2+AD2+AE2+AF2+AG2+AH2+AI2+AJ2+AK2+AL2+AM2+AN2+AO2+AP2+AQ2+AR2+AT2+AU2+AV2</f>
        <v>8392.6331974553505</v>
      </c>
      <c r="H2" s="14">
        <f>I2+J2+K2+L2+M2+N2+O2+P2+Q2+R2+S2+T2+U2+V2+W2+X2+Y2+Z2+AA2+AB2+AC2+AD2+AE2+AF2+AG2+AH2+AI2+AJ2+AK2+AL2+AM2+AN2+AO2+AP2+AQ2+AR2+AS2+AT2+AU2+AV2</f>
        <v>11099.253756209795</v>
      </c>
      <c r="I2" s="53">
        <v>535.98579040852576</v>
      </c>
      <c r="J2" s="28">
        <v>553.9191919191918</v>
      </c>
      <c r="K2" s="28">
        <v>560.3625908473764</v>
      </c>
      <c r="L2" s="28"/>
      <c r="M2" s="53">
        <v>545.20906192937389</v>
      </c>
      <c r="N2" s="28"/>
      <c r="O2" s="28"/>
      <c r="P2" s="28"/>
      <c r="Q2" s="28"/>
      <c r="R2" s="28">
        <v>555.17920179409452</v>
      </c>
      <c r="S2" s="28">
        <v>562.24172541574308</v>
      </c>
      <c r="T2" s="28"/>
      <c r="U2" s="28"/>
      <c r="V2" s="28">
        <v>551.36013921963729</v>
      </c>
      <c r="W2" s="28"/>
      <c r="X2" s="53">
        <v>543.42849559577326</v>
      </c>
      <c r="Y2" s="53">
        <v>542.6338900086381</v>
      </c>
      <c r="Z2" s="28">
        <v>554.20850109576475</v>
      </c>
      <c r="AA2" s="28">
        <v>571.87607954582495</v>
      </c>
      <c r="AB2" s="28"/>
      <c r="AC2" s="28">
        <v>561.11597386536255</v>
      </c>
      <c r="AD2" s="28"/>
      <c r="AE2" s="28">
        <v>560.87632926348942</v>
      </c>
      <c r="AF2" s="28">
        <v>554.7156051381703</v>
      </c>
      <c r="AG2" s="28"/>
      <c r="AH2" s="28">
        <v>560.20940101910446</v>
      </c>
      <c r="AI2" s="28"/>
      <c r="AJ2" s="28"/>
      <c r="AK2" s="28"/>
      <c r="AL2" s="28"/>
      <c r="AM2" s="28"/>
      <c r="AN2" s="28">
        <v>554.48909935466372</v>
      </c>
      <c r="AO2" s="28"/>
      <c r="AP2" s="28"/>
      <c r="AQ2" s="28"/>
      <c r="AR2" s="28"/>
      <c r="AS2" s="53">
        <v>539.36332081213436</v>
      </c>
      <c r="AT2" s="28">
        <v>562.23409583477519</v>
      </c>
      <c r="AU2" s="28">
        <v>568.96809208129957</v>
      </c>
      <c r="AV2" s="31">
        <v>560.87717106085211</v>
      </c>
    </row>
    <row r="3" spans="1:48" ht="13.5" customHeight="1" x14ac:dyDescent="0.2">
      <c r="A3" s="47">
        <v>2</v>
      </c>
      <c r="B3" s="17">
        <v>131</v>
      </c>
      <c r="C3" s="2" t="s">
        <v>11</v>
      </c>
      <c r="D3" s="2" t="s">
        <v>12</v>
      </c>
      <c r="E3" s="3">
        <f>COUNT(I3:AV3)</f>
        <v>34</v>
      </c>
      <c r="F3" s="2">
        <f>G3/15</f>
        <v>515.09120940636353</v>
      </c>
      <c r="G3" s="4">
        <f>J3+L3+S3+V3+W3+X3+Z3+AA3+AB3+AC3+AG3+AH3+AJ3+AK3+AL3+AM3+AN3+AP3+AR3+AT3+AV3</f>
        <v>7726.3681410954532</v>
      </c>
      <c r="H3" s="5">
        <f>I3+J3+K3+L3+M3+N3+O3+P3+Q3+R3+S3+T3+U3+V3+W3+X3+Y3+Z3+AA3+AB3+AC3+AD3+AE3+AF3+AG3+AH3+AI3+AJ3+AK3+AL3+AM3+AN3+AO3+AP3+AQ3+AR3+AS3+AT3+AU3+AV3</f>
        <v>17253.755694548778</v>
      </c>
      <c r="I3" s="44">
        <v>505.79040852575497</v>
      </c>
      <c r="J3" s="27">
        <v>510.69360269360271</v>
      </c>
      <c r="K3" s="44">
        <v>493.10119000079862</v>
      </c>
      <c r="L3" s="27"/>
      <c r="M3" s="44">
        <v>500.00103164041144</v>
      </c>
      <c r="N3" s="44">
        <v>501.39087207150033</v>
      </c>
      <c r="O3" s="52">
        <v>503.89383886255922</v>
      </c>
      <c r="P3" s="44">
        <v>499.99999999999994</v>
      </c>
      <c r="Q3" s="44">
        <v>499.6580060618831</v>
      </c>
      <c r="R3" s="44">
        <v>499.99916940072262</v>
      </c>
      <c r="S3" s="27"/>
      <c r="T3" s="44">
        <v>500.02393203302614</v>
      </c>
      <c r="U3" s="44">
        <v>506.52340269406153</v>
      </c>
      <c r="V3" s="27">
        <v>514.90853897888155</v>
      </c>
      <c r="W3" s="27"/>
      <c r="X3" s="27">
        <v>510.37605958562119</v>
      </c>
      <c r="Y3" s="44">
        <v>507.94126115750072</v>
      </c>
      <c r="Z3" s="27">
        <v>514.07748258061702</v>
      </c>
      <c r="AA3" s="27"/>
      <c r="AB3" s="27">
        <v>509.65124623259817</v>
      </c>
      <c r="AC3" s="27"/>
      <c r="AD3" s="44">
        <v>506.13339484990922</v>
      </c>
      <c r="AE3" s="44">
        <v>505.08389129578575</v>
      </c>
      <c r="AF3" s="44">
        <v>504.16933991220992</v>
      </c>
      <c r="AG3" s="27">
        <v>513.35492678748301</v>
      </c>
      <c r="AH3" s="27">
        <v>510.80632608408348</v>
      </c>
      <c r="AI3" s="44">
        <v>505.22502284915157</v>
      </c>
      <c r="AJ3" s="27">
        <v>517.17200309189684</v>
      </c>
      <c r="AK3" s="27">
        <v>515.48982046598655</v>
      </c>
      <c r="AL3" s="27">
        <v>509.11497144492267</v>
      </c>
      <c r="AM3" s="27"/>
      <c r="AN3" s="27">
        <v>517.68176218623205</v>
      </c>
      <c r="AO3" s="44">
        <v>503.44558225824164</v>
      </c>
      <c r="AP3" s="27">
        <v>516.71483224616736</v>
      </c>
      <c r="AQ3" s="44">
        <v>488.54852087365219</v>
      </c>
      <c r="AR3" s="27">
        <v>515.06866775005574</v>
      </c>
      <c r="AS3" s="44">
        <v>500.00158496188163</v>
      </c>
      <c r="AT3" s="27">
        <v>525.77995519696947</v>
      </c>
      <c r="AU3" s="44">
        <v>496.45710400427384</v>
      </c>
      <c r="AV3" s="30">
        <v>525.47794577033619</v>
      </c>
    </row>
    <row r="4" spans="1:48" ht="13.5" customHeight="1" x14ac:dyDescent="0.2">
      <c r="A4" s="48">
        <v>3</v>
      </c>
      <c r="B4" s="15">
        <v>132</v>
      </c>
      <c r="C4" s="6" t="s">
        <v>77</v>
      </c>
      <c r="D4" s="6" t="s">
        <v>78</v>
      </c>
      <c r="E4" s="7">
        <f>COUNT(I4:AV4)</f>
        <v>26</v>
      </c>
      <c r="F4" s="6">
        <f>G4/15</f>
        <v>507.65340308012543</v>
      </c>
      <c r="G4" s="9">
        <f>I4+J4+L4+N4+O4+Q4+T4+U4+V4+W4+X4+Y4+Z4+AA4+AB4+AC4+AD4+AI4+AJ4+AK4+AL4+AM4+AN4+AO4+AP4+AS4+AT4+AU4+AV4</f>
        <v>7614.801046201881</v>
      </c>
      <c r="H4" s="8">
        <f>I4+J4+K4+L4+M4+N4+O4+P4+Q4+R4+S4+T4+U4+V4+W4+X4+Y4+Z4+AA4+AB4+AC4+AD4+AE4+AF4+AG4+AH4+AI4+AJ4+AK4+AL4+AM4+AN4+AO4+AP4+AQ4+AR4+AS4+AT4+AU4+AV4</f>
        <v>13005.822949764584</v>
      </c>
      <c r="I4" s="26"/>
      <c r="J4" s="26"/>
      <c r="K4" s="43">
        <v>496.32776934749614</v>
      </c>
      <c r="L4" s="26">
        <v>518.27330759672566</v>
      </c>
      <c r="M4" s="43">
        <v>478.88335241868094</v>
      </c>
      <c r="N4" s="26"/>
      <c r="O4" s="26">
        <v>499.99924170616106</v>
      </c>
      <c r="P4" s="43">
        <v>498.85380919697997</v>
      </c>
      <c r="Q4" s="26">
        <v>500.00162082435122</v>
      </c>
      <c r="R4" s="43">
        <v>488.39901989285272</v>
      </c>
      <c r="S4" s="43">
        <v>498.5765233029536</v>
      </c>
      <c r="T4" s="26">
        <v>503.79921024291008</v>
      </c>
      <c r="U4" s="26">
        <v>516.72938833272178</v>
      </c>
      <c r="V4" s="26"/>
      <c r="W4" s="26">
        <v>523.66370915386278</v>
      </c>
      <c r="X4" s="26"/>
      <c r="Y4" s="26">
        <v>499.99856032248772</v>
      </c>
      <c r="Z4" s="26"/>
      <c r="AA4" s="26">
        <v>499.99934819874716</v>
      </c>
      <c r="AB4" s="26">
        <v>499.99904319954078</v>
      </c>
      <c r="AC4" s="26">
        <v>516.20991286571825</v>
      </c>
      <c r="AD4" s="26">
        <v>500.00288358949223</v>
      </c>
      <c r="AE4" s="43">
        <v>499.99842457660498</v>
      </c>
      <c r="AF4" s="43">
        <v>496.28115004177192</v>
      </c>
      <c r="AG4" s="43">
        <v>496.02216452070559</v>
      </c>
      <c r="AH4" s="43">
        <v>494.27451210737308</v>
      </c>
      <c r="AI4" s="26">
        <v>507.59803111889266</v>
      </c>
      <c r="AJ4" s="26">
        <v>500.51386454443508</v>
      </c>
      <c r="AK4" s="26"/>
      <c r="AL4" s="26">
        <v>511.09653881463635</v>
      </c>
      <c r="AM4" s="26">
        <v>516.91638569119959</v>
      </c>
      <c r="AN4" s="26"/>
      <c r="AO4" s="26"/>
      <c r="AP4" s="26"/>
      <c r="AQ4" s="43">
        <v>500.00110588885815</v>
      </c>
      <c r="AR4" s="43">
        <v>443.40407226842558</v>
      </c>
      <c r="AS4" s="26"/>
      <c r="AT4" s="26"/>
      <c r="AU4" s="26"/>
      <c r="AV4" s="29"/>
    </row>
    <row r="5" spans="1:48" ht="13.5" customHeight="1" x14ac:dyDescent="0.2">
      <c r="A5" s="48">
        <v>4</v>
      </c>
      <c r="B5" s="15">
        <v>124</v>
      </c>
      <c r="C5" s="6" t="s">
        <v>108</v>
      </c>
      <c r="D5" s="6" t="s">
        <v>109</v>
      </c>
      <c r="E5" s="7">
        <f>COUNT(I5:AV5)</f>
        <v>18</v>
      </c>
      <c r="F5" s="6">
        <f>G5/15</f>
        <v>504.35411535320259</v>
      </c>
      <c r="G5" s="9">
        <f>I5+J5+K5+L5+M5+N5+O5+P5+Q5+R5+S5+T5+U5+V5+W5+X5+Y5+Z5+AA5+AB5+AC5+AD5+AE5+AF5+AG5+AJ5+AK5+AL5+AM5+AN5+AO5+AP5+AQ5+AR5+AS5+AT5+AU5</f>
        <v>7565.311730298039</v>
      </c>
      <c r="H5" s="8">
        <f>I5+J5+K5+L5+M5+N5+O5+P5+Q5+R5+S5+T5+U5+V5+W5+X5+Y5+Z5+AA5+AB5+AC5+AD5+AE5+AF5+AG5+AH5+AI5+AJ5+AK5+AL5+AM5+AN5+AO5+AP5+AQ5+AR5+AS5+AT5+AU5+AV5</f>
        <v>8974.0652287995672</v>
      </c>
      <c r="I5" s="26"/>
      <c r="J5" s="26"/>
      <c r="K5" s="26"/>
      <c r="L5" s="26"/>
      <c r="M5" s="26">
        <v>501.03267205182965</v>
      </c>
      <c r="N5" s="26">
        <v>510.6814215452959</v>
      </c>
      <c r="O5" s="26">
        <v>506.23772511848341</v>
      </c>
      <c r="P5" s="26">
        <v>512.85603980782435</v>
      </c>
      <c r="Q5" s="26">
        <v>515.33786083602126</v>
      </c>
      <c r="R5" s="26"/>
      <c r="S5" s="26">
        <v>510.65169018806955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43">
        <v>443.92795782610619</v>
      </c>
      <c r="AI5" s="43">
        <v>477.52772180194472</v>
      </c>
      <c r="AJ5" s="26">
        <v>488.55780431776867</v>
      </c>
      <c r="AK5" s="26">
        <v>499.99832939813791</v>
      </c>
      <c r="AL5" s="26">
        <v>497.85568657374841</v>
      </c>
      <c r="AM5" s="26">
        <v>500.00049877301848</v>
      </c>
      <c r="AN5" s="26">
        <v>499.9994349069292</v>
      </c>
      <c r="AO5" s="26"/>
      <c r="AP5" s="26">
        <v>508.95226102991768</v>
      </c>
      <c r="AQ5" s="26">
        <v>503.06884158142111</v>
      </c>
      <c r="AR5" s="26">
        <v>508.62329923844123</v>
      </c>
      <c r="AS5" s="26">
        <v>501.45816493113347</v>
      </c>
      <c r="AT5" s="26"/>
      <c r="AU5" s="26"/>
      <c r="AV5" s="54">
        <v>487.29781887347804</v>
      </c>
    </row>
    <row r="6" spans="1:48" ht="13.5" customHeight="1" x14ac:dyDescent="0.2">
      <c r="A6" s="48">
        <v>5</v>
      </c>
      <c r="B6" s="15">
        <v>115</v>
      </c>
      <c r="C6" s="6" t="s">
        <v>65</v>
      </c>
      <c r="D6" s="6" t="s">
        <v>15</v>
      </c>
      <c r="E6" s="3">
        <f>COUNT(I6:AV6)</f>
        <v>28</v>
      </c>
      <c r="F6" s="2">
        <f>G6/15</f>
        <v>501.176868187266</v>
      </c>
      <c r="G6" s="9">
        <f>J6+K6+L6+N6+O6+Q6+S6+U6+W6+X6+Y6+Z6+AA6+AB6+AC6+AD6+AG6+AJ6+AK6+AL6+AM6+AO6+AP6+AQ6+AR6+AT6+AU6</f>
        <v>7517.6530228089896</v>
      </c>
      <c r="H6" s="8">
        <f>I6+J6+K6+L6+M6+N6+O6+P6+Q6+R6+S6+T6+U6+V6+W6+X6+Y6+Z6+AA6+AB6+AC6+AD6+AE6+AF6+AG6+AH6+AI6+AJ6+AK6+AL6+AM6+AN6+AO6+AP6+AQ6+AR6+AS6+AT6+AU6+AV6</f>
        <v>13656.611448523976</v>
      </c>
      <c r="I6" s="43">
        <v>479.50266429840144</v>
      </c>
      <c r="J6" s="26">
        <v>500</v>
      </c>
      <c r="K6" s="26">
        <v>504.72326491494277</v>
      </c>
      <c r="L6" s="26">
        <v>501.93403966725788</v>
      </c>
      <c r="M6" s="43">
        <v>394.55912847018033</v>
      </c>
      <c r="N6" s="26">
        <v>500</v>
      </c>
      <c r="O6" s="26"/>
      <c r="P6" s="43">
        <v>470.34660260809881</v>
      </c>
      <c r="Q6" s="26">
        <v>498.07608149504841</v>
      </c>
      <c r="R6" s="43">
        <v>479.65280950205579</v>
      </c>
      <c r="S6" s="26"/>
      <c r="T6" s="43">
        <v>495.345219576403</v>
      </c>
      <c r="U6" s="26"/>
      <c r="V6" s="43">
        <v>456.46246041922905</v>
      </c>
      <c r="W6" s="26"/>
      <c r="X6" s="26"/>
      <c r="Y6" s="26"/>
      <c r="Z6" s="26"/>
      <c r="AA6" s="26"/>
      <c r="AB6" s="26">
        <v>500.99794287901261</v>
      </c>
      <c r="AC6" s="26">
        <v>499.30597516418851</v>
      </c>
      <c r="AD6" s="26">
        <v>503.27287407364685</v>
      </c>
      <c r="AE6" s="43">
        <v>494.66719180779836</v>
      </c>
      <c r="AF6" s="43">
        <v>485.10659903163116</v>
      </c>
      <c r="AG6" s="26">
        <v>507.61035415049389</v>
      </c>
      <c r="AH6" s="43">
        <v>449.89500580037873</v>
      </c>
      <c r="AI6" s="43">
        <v>491.98903240725446</v>
      </c>
      <c r="AJ6" s="26"/>
      <c r="AK6" s="26">
        <v>499.86189691272773</v>
      </c>
      <c r="AL6" s="26">
        <v>500.00119227880248</v>
      </c>
      <c r="AM6" s="26">
        <v>501.86940127286869</v>
      </c>
      <c r="AN6" s="43">
        <v>497.84473502785903</v>
      </c>
      <c r="AO6" s="26"/>
      <c r="AP6" s="26">
        <v>499.99999999999989</v>
      </c>
      <c r="AQ6" s="26"/>
      <c r="AR6" s="26">
        <v>499.99999999999989</v>
      </c>
      <c r="AS6" s="43">
        <v>450.49688554990246</v>
      </c>
      <c r="AT6" s="26"/>
      <c r="AU6" s="26">
        <v>500</v>
      </c>
      <c r="AV6" s="54">
        <v>493.09009121579408</v>
      </c>
    </row>
    <row r="7" spans="1:48" ht="13.5" customHeight="1" x14ac:dyDescent="0.2">
      <c r="A7" s="48">
        <v>6</v>
      </c>
      <c r="B7" s="15">
        <v>113</v>
      </c>
      <c r="C7" s="6" t="s">
        <v>107</v>
      </c>
      <c r="D7" s="6" t="s">
        <v>79</v>
      </c>
      <c r="E7" s="7">
        <f>COUNT(I7:AV7)</f>
        <v>17</v>
      </c>
      <c r="F7" s="6">
        <f>G7/15</f>
        <v>500.77008162945305</v>
      </c>
      <c r="G7" s="9">
        <f>I7+J7+K7+L7+M7+N7+O7+P7+Q7+R7+S7+T7+U7+V7+W7+X7+Z7+AA7+AC7+AD7+AE7+AF7+AG7+AH7+AI7+AJ7+AK7+AL7+AM7+AN7+AO7+AP7+AQ7+AR7+AS7+AT7+AU7+AV7</f>
        <v>7511.551224441796</v>
      </c>
      <c r="H7" s="8">
        <f>I7+J7+K7+L7+M7+N7+O7+P7+Q7+R7+S7+T7+U7+V7+W7+X7+Y7+Z7+AA7+AB7+AC7+AD7+AE7+AF7+AG7+AH7+AI7+AJ7+AK7+AL7+AM7+AN7+AO7+AP7+AQ7+AR7+AS7+AT7+AU7+AV7</f>
        <v>8472.4739944317462</v>
      </c>
      <c r="I7" s="26"/>
      <c r="J7" s="26"/>
      <c r="K7" s="26"/>
      <c r="L7" s="26"/>
      <c r="M7" s="26">
        <v>489.72589314268629</v>
      </c>
      <c r="N7" s="26"/>
      <c r="O7" s="26"/>
      <c r="P7" s="26">
        <v>500.34317089910769</v>
      </c>
      <c r="Q7" s="26">
        <v>510.48511272833377</v>
      </c>
      <c r="R7" s="26">
        <v>503.81992607666433</v>
      </c>
      <c r="S7" s="26"/>
      <c r="T7" s="26"/>
      <c r="U7" s="26"/>
      <c r="V7" s="26"/>
      <c r="W7" s="26"/>
      <c r="X7" s="26"/>
      <c r="Y7" s="43">
        <v>480.74863230636345</v>
      </c>
      <c r="Z7" s="26"/>
      <c r="AA7" s="26">
        <v>513.55811785870253</v>
      </c>
      <c r="AB7" s="43">
        <v>480.1741376835862</v>
      </c>
      <c r="AC7" s="26">
        <v>493.51659956065805</v>
      </c>
      <c r="AD7" s="26">
        <v>489.58159116468192</v>
      </c>
      <c r="AE7" s="26"/>
      <c r="AF7" s="26">
        <v>500.00046156757594</v>
      </c>
      <c r="AG7" s="26">
        <v>500.00267687448132</v>
      </c>
      <c r="AH7" s="26">
        <v>499.99853154965564</v>
      </c>
      <c r="AI7" s="26">
        <v>500.00110116393034</v>
      </c>
      <c r="AJ7" s="26">
        <v>500.00108869606879</v>
      </c>
      <c r="AK7" s="26">
        <v>509.35091548982047</v>
      </c>
      <c r="AL7" s="26"/>
      <c r="AM7" s="26"/>
      <c r="AN7" s="26">
        <v>493.17028514596359</v>
      </c>
      <c r="AO7" s="26">
        <v>507.99575252346483</v>
      </c>
      <c r="AP7" s="26"/>
      <c r="AQ7" s="26"/>
      <c r="AR7" s="26"/>
      <c r="AS7" s="26"/>
      <c r="AT7" s="26"/>
      <c r="AU7" s="26"/>
      <c r="AV7" s="29"/>
    </row>
    <row r="8" spans="1:48" ht="13.5" customHeight="1" x14ac:dyDescent="0.2">
      <c r="A8" s="48">
        <v>7</v>
      </c>
      <c r="B8" s="15">
        <v>165</v>
      </c>
      <c r="C8" s="6" t="s">
        <v>16</v>
      </c>
      <c r="D8" s="6" t="s">
        <v>17</v>
      </c>
      <c r="E8" s="7">
        <f>COUNT(I8:AV8)</f>
        <v>29</v>
      </c>
      <c r="F8" s="6">
        <f>G8/15</f>
        <v>497.06400805105801</v>
      </c>
      <c r="G8" s="9">
        <f>K8+L8+N8+O8+P8+Q8+R8+S8+T8+U8+V8+W8+X8+Z8+AA8+AF8+AG8+AJ8+AM8+AN8+AO8+AP8+AQ8+AR8+AS8+AU8</f>
        <v>7455.9601207658698</v>
      </c>
      <c r="H8" s="8">
        <f>I8+J8+K8+L8+M8+N8+O8+P8+Q8+R8+S8+T8+U8+V8+W8+X8+Y8+Z8+AA8+AB8+AC8+AD8+AE8+AF8+AG8+AH8+AI8+AJ8+AK8+AL8+AM8+AN8+AO8+AP8+AQ8+AR8+AS8+AT8+AU8+AV8</f>
        <v>14049.617679136649</v>
      </c>
      <c r="I8" s="43">
        <v>441.13676731793953</v>
      </c>
      <c r="J8" s="43">
        <v>485.65656565656559</v>
      </c>
      <c r="K8" s="26">
        <v>495.9635811836115</v>
      </c>
      <c r="L8" s="26">
        <v>499.99905147637702</v>
      </c>
      <c r="M8" s="43">
        <v>490.99687412955342</v>
      </c>
      <c r="N8" s="26">
        <v>491.76582579723942</v>
      </c>
      <c r="O8" s="26"/>
      <c r="P8" s="26">
        <v>493.7680164722031</v>
      </c>
      <c r="Q8" s="26">
        <v>495.93659335137852</v>
      </c>
      <c r="R8" s="26">
        <v>492.09186428007808</v>
      </c>
      <c r="S8" s="26">
        <v>492.07355573070203</v>
      </c>
      <c r="T8" s="26">
        <v>493.90929759483066</v>
      </c>
      <c r="U8" s="26">
        <v>499.99895172702975</v>
      </c>
      <c r="V8" s="26">
        <v>500.00261691047547</v>
      </c>
      <c r="W8" s="26">
        <v>509.06730144990263</v>
      </c>
      <c r="X8" s="26">
        <v>499.99834115754032</v>
      </c>
      <c r="Y8" s="43">
        <v>491.54621364814284</v>
      </c>
      <c r="Z8" s="26">
        <v>499.99927191711504</v>
      </c>
      <c r="AA8" s="26">
        <v>497.39866120022685</v>
      </c>
      <c r="AB8" s="43">
        <v>481.67440080371239</v>
      </c>
      <c r="AC8" s="43">
        <v>442.49871529169934</v>
      </c>
      <c r="AD8" s="43">
        <v>490.46973672827937</v>
      </c>
      <c r="AE8" s="43">
        <v>429.59590389917287</v>
      </c>
      <c r="AF8" s="26"/>
      <c r="AG8" s="26"/>
      <c r="AH8" s="43">
        <v>438.86400681360965</v>
      </c>
      <c r="AI8" s="43">
        <v>472.76271018466514</v>
      </c>
      <c r="AJ8" s="26"/>
      <c r="AK8" s="43">
        <v>485.02695237670957</v>
      </c>
      <c r="AL8" s="43">
        <v>474.80595662489714</v>
      </c>
      <c r="AM8" s="26"/>
      <c r="AN8" s="26"/>
      <c r="AO8" s="26"/>
      <c r="AP8" s="26"/>
      <c r="AQ8" s="26"/>
      <c r="AR8" s="26">
        <v>493.98719051715892</v>
      </c>
      <c r="AS8" s="26"/>
      <c r="AT8" s="43">
        <v>489.66069900012752</v>
      </c>
      <c r="AU8" s="26"/>
      <c r="AV8" s="54">
        <v>478.96205589570582</v>
      </c>
    </row>
    <row r="9" spans="1:48" ht="13.5" customHeight="1" x14ac:dyDescent="0.2">
      <c r="A9" s="48">
        <v>8</v>
      </c>
      <c r="B9" s="15">
        <v>153</v>
      </c>
      <c r="C9" s="6" t="s">
        <v>13</v>
      </c>
      <c r="D9" s="6" t="s">
        <v>14</v>
      </c>
      <c r="E9" s="7">
        <f>COUNT(I9:AV9)</f>
        <v>20</v>
      </c>
      <c r="F9" s="6">
        <f>G9/15</f>
        <v>492.06706063130775</v>
      </c>
      <c r="G9" s="9">
        <f>I9+J9+K9+L9+N9+O9+P9+Q9+R9+S9+T9+U9+V9+W9+X9+Z9+AA9+AC9+AD9+AF9+AG9+AH9+AI9+AJ9+AK9+AL9+AM9+AO9+AP9+AQ9+AR9+AS9+AT9+AU9+AV9</f>
        <v>7381.0059094696162</v>
      </c>
      <c r="H9" s="8">
        <f>I9+J9+K9+L9+M9+N9+O9+P9+Q9+R9+S9+T9+U9+V9+W9+X9+Y9+Z9+AA9+AB9+AC9+AD9+AE9+AF9+AG9+AH9+AI9+AJ9+AK9+AL9+AM9+AN9+AO9+AP9+AQ9+AR9+AS9+AT9+AU9+AV9</f>
        <v>9739.962726664422</v>
      </c>
      <c r="I9" s="26">
        <v>488.20011841326232</v>
      </c>
      <c r="J9" s="26"/>
      <c r="K9" s="26">
        <v>495.10103026914777</v>
      </c>
      <c r="L9" s="26"/>
      <c r="M9" s="43">
        <v>467.99335623575053</v>
      </c>
      <c r="N9" s="26"/>
      <c r="O9" s="26">
        <v>485.17156398104271</v>
      </c>
      <c r="P9" s="26">
        <v>494.87216884008234</v>
      </c>
      <c r="Q9" s="26"/>
      <c r="R9" s="26">
        <v>487.8508243697828</v>
      </c>
      <c r="S9" s="26">
        <v>500.00000000000006</v>
      </c>
      <c r="T9" s="26">
        <v>488.36005743687923</v>
      </c>
      <c r="U9" s="26"/>
      <c r="V9" s="26"/>
      <c r="W9" s="26">
        <v>499.99879775902281</v>
      </c>
      <c r="X9" s="26">
        <v>496.57780800557373</v>
      </c>
      <c r="Y9" s="43">
        <v>478.16441117189754</v>
      </c>
      <c r="Z9" s="26">
        <v>492.85204627694816</v>
      </c>
      <c r="AA9" s="26"/>
      <c r="AB9" s="43">
        <v>477.47978759029809</v>
      </c>
      <c r="AC9" s="26"/>
      <c r="AD9" s="26"/>
      <c r="AE9" s="43">
        <v>467.82906656163846</v>
      </c>
      <c r="AF9" s="26"/>
      <c r="AG9" s="26"/>
      <c r="AH9" s="26"/>
      <c r="AI9" s="26">
        <v>485.24990915397586</v>
      </c>
      <c r="AJ9" s="26"/>
      <c r="AK9" s="26"/>
      <c r="AL9" s="26">
        <v>482.46754020960259</v>
      </c>
      <c r="AM9" s="26">
        <v>488.53620094567373</v>
      </c>
      <c r="AN9" s="43">
        <v>467.49019563522108</v>
      </c>
      <c r="AO9" s="26"/>
      <c r="AP9" s="26"/>
      <c r="AQ9" s="26"/>
      <c r="AR9" s="26"/>
      <c r="AS9" s="26"/>
      <c r="AT9" s="26">
        <v>495.76784380862188</v>
      </c>
      <c r="AU9" s="26">
        <v>500</v>
      </c>
      <c r="AV9" s="29"/>
    </row>
    <row r="10" spans="1:48" ht="13.5" customHeight="1" x14ac:dyDescent="0.2">
      <c r="A10" s="48">
        <v>9</v>
      </c>
      <c r="B10" s="15">
        <v>166</v>
      </c>
      <c r="C10" s="6" t="s">
        <v>83</v>
      </c>
      <c r="D10" s="6" t="s">
        <v>23</v>
      </c>
      <c r="E10" s="7">
        <f>COUNT(I10:AV10)</f>
        <v>26</v>
      </c>
      <c r="F10" s="6">
        <f>G10/15</f>
        <v>488.65212661994605</v>
      </c>
      <c r="G10" s="9">
        <f>I10+J10+K10+L10+O10+P10+Q10+R10+S10+U10+Y10+Z10+AB10+AC10+AE10+AF10+AG10+AH10+AI10+AL10+AM10+AN10+AO10+AP10+AQ10+AR10+AS10+AT10+AU10</f>
        <v>7329.7818992991906</v>
      </c>
      <c r="H10" s="8">
        <f>I10+J10+K10+L10+M10+N10+O10+P10+Q10+R10+S10+T10+U10+V10+W10+X10+Y10+Z10+AA10+AB10+AC10+AD10+AE10+AF10+AG10+AH10+AI10+AJ10+AK10+AL10+AM10+AN10+AO10+AP10+AQ10+AR10+AS10+AT10+AU10+AV10</f>
        <v>12506.739468641415</v>
      </c>
      <c r="I10" s="26"/>
      <c r="J10" s="26"/>
      <c r="K10" s="26">
        <v>480.63173867901924</v>
      </c>
      <c r="L10" s="26">
        <v>490.69830309123847</v>
      </c>
      <c r="M10" s="43">
        <v>472.53876388845902</v>
      </c>
      <c r="N10" s="43">
        <v>467.11089957163244</v>
      </c>
      <c r="O10" s="26"/>
      <c r="P10" s="26">
        <v>477.70890528483176</v>
      </c>
      <c r="Q10" s="26"/>
      <c r="R10" s="26">
        <v>483.88388222102253</v>
      </c>
      <c r="S10" s="26"/>
      <c r="T10" s="43">
        <v>478.06928323561078</v>
      </c>
      <c r="U10" s="26">
        <v>482.61753760679278</v>
      </c>
      <c r="V10" s="43">
        <v>477.5024206421898</v>
      </c>
      <c r="W10" s="43">
        <v>468.31854576931403</v>
      </c>
      <c r="X10" s="43">
        <v>459.85269478957582</v>
      </c>
      <c r="Y10" s="26"/>
      <c r="Z10" s="26">
        <v>483.22151193691889</v>
      </c>
      <c r="AA10" s="43">
        <v>471.83860097379113</v>
      </c>
      <c r="AB10" s="26"/>
      <c r="AC10" s="26">
        <v>499.99887058610932</v>
      </c>
      <c r="AD10" s="43">
        <v>467.30297874794542</v>
      </c>
      <c r="AE10" s="26">
        <v>479.66601024025192</v>
      </c>
      <c r="AF10" s="26"/>
      <c r="AG10" s="26"/>
      <c r="AH10" s="26">
        <v>494.78883684048213</v>
      </c>
      <c r="AI10" s="26">
        <v>492.98503518218752</v>
      </c>
      <c r="AJ10" s="43">
        <v>458.60342068304783</v>
      </c>
      <c r="AK10" s="43">
        <v>477.84503497126559</v>
      </c>
      <c r="AL10" s="26">
        <v>481.62340681745025</v>
      </c>
      <c r="AM10" s="26">
        <v>489.97067214651952</v>
      </c>
      <c r="AN10" s="26"/>
      <c r="AO10" s="26">
        <v>493.81979958745768</v>
      </c>
      <c r="AP10" s="26"/>
      <c r="AQ10" s="26"/>
      <c r="AR10" s="26"/>
      <c r="AS10" s="26"/>
      <c r="AT10" s="26">
        <v>499.99954468464864</v>
      </c>
      <c r="AU10" s="26">
        <v>498.16784439425948</v>
      </c>
      <c r="AV10" s="54">
        <v>477.97492606939068</v>
      </c>
    </row>
    <row r="11" spans="1:48" ht="13.5" customHeight="1" x14ac:dyDescent="0.2">
      <c r="A11" s="48">
        <v>10</v>
      </c>
      <c r="B11" s="15">
        <v>160</v>
      </c>
      <c r="C11" s="6" t="s">
        <v>81</v>
      </c>
      <c r="D11" s="6" t="s">
        <v>82</v>
      </c>
      <c r="E11" s="7">
        <f>COUNT(I11:AV11)</f>
        <v>15</v>
      </c>
      <c r="F11" s="6">
        <f>G11/15</f>
        <v>483.66185048106979</v>
      </c>
      <c r="G11" s="9">
        <f>I11+J11+K11+L11+M11+N11+O11+P11+Q11+R11+S11+T11+U11+V11+W11+X11+Y11+Z11+AA11+AB11+AC11+AD11+AE11+AF11+AG11+AH11+AI11+AJ11+AK11+AL11+AM11+AN11+AO11+AP11+AQ11+AR11+AS11+AT11+AU11+AV11</f>
        <v>7254.9277572160472</v>
      </c>
      <c r="H11" s="8">
        <f>I11+J11+K11+L11+M11+N11+O11+P11+Q11+R11+S11+T11+U11+V11+W11+X11+Y11+Z11+AA11+AB11+AC11+AD11+AE11+AF11+AG11+AH11+AI11+AJ11+AK11+AL11+AM11+AN11+AO11+AP11+AQ11+AR11+AS11+AT11+AU11+AV11</f>
        <v>7254.9277572160472</v>
      </c>
      <c r="I11" s="26"/>
      <c r="J11" s="26"/>
      <c r="K11" s="26">
        <v>476.98107179937699</v>
      </c>
      <c r="L11" s="26"/>
      <c r="M11" s="26">
        <v>452.1494227971898</v>
      </c>
      <c r="N11" s="26">
        <v>481.19942884340799</v>
      </c>
      <c r="O11" s="26"/>
      <c r="P11" s="26"/>
      <c r="Q11" s="26"/>
      <c r="R11" s="26"/>
      <c r="S11" s="26"/>
      <c r="T11" s="26">
        <v>476.97738422879024</v>
      </c>
      <c r="U11" s="26"/>
      <c r="V11" s="26"/>
      <c r="W11" s="26"/>
      <c r="X11" s="26"/>
      <c r="Y11" s="26">
        <v>463.63086668586243</v>
      </c>
      <c r="Z11" s="26"/>
      <c r="AA11" s="26">
        <v>496.13938117989062</v>
      </c>
      <c r="AB11" s="26">
        <v>478.96091470123906</v>
      </c>
      <c r="AC11" s="26"/>
      <c r="AD11" s="26">
        <v>482.01505233714931</v>
      </c>
      <c r="AE11" s="26"/>
      <c r="AF11" s="26"/>
      <c r="AG11" s="26"/>
      <c r="AH11" s="26"/>
      <c r="AI11" s="26"/>
      <c r="AJ11" s="26"/>
      <c r="AK11" s="26"/>
      <c r="AL11" s="26"/>
      <c r="AM11" s="26">
        <v>493.74139616543306</v>
      </c>
      <c r="AN11" s="26">
        <v>492.45600750443595</v>
      </c>
      <c r="AO11" s="26">
        <v>484.34170216401606</v>
      </c>
      <c r="AP11" s="26">
        <v>495.6953733520491</v>
      </c>
      <c r="AQ11" s="26">
        <v>492.27757810340063</v>
      </c>
      <c r="AR11" s="26"/>
      <c r="AS11" s="26"/>
      <c r="AT11" s="26"/>
      <c r="AU11" s="26">
        <v>488.36356572205631</v>
      </c>
      <c r="AV11" s="29">
        <v>499.99861163174921</v>
      </c>
    </row>
    <row r="12" spans="1:48" ht="13.5" customHeight="1" x14ac:dyDescent="0.2">
      <c r="A12" s="48">
        <v>11</v>
      </c>
      <c r="B12" s="15">
        <v>138</v>
      </c>
      <c r="C12" s="6" t="s">
        <v>85</v>
      </c>
      <c r="D12" s="6" t="s">
        <v>86</v>
      </c>
      <c r="E12" s="7">
        <f>COUNT(I12:AV12)</f>
        <v>24</v>
      </c>
      <c r="F12" s="6">
        <f>G12/15</f>
        <v>483.46401311253834</v>
      </c>
      <c r="G12" s="9">
        <f>I12+J12+M12+N12+O12+R12+S12+U12+W12+X12+Z12+AA12+AB12+AC12+AD12+AE12+AF12+AG12+AH12+AI12+AK12+AL12+AM12+AN12+AO12+AP12+AQ12+AR12+AT12+AU12+AV12</f>
        <v>7251.9601966880755</v>
      </c>
      <c r="H12" s="8">
        <f>I12+J12+K12+L12+M12+N12+O12+P12+Q12+R12+S12+T12+U12+V12+W12+X12+Y12+Z12+AA12+AB12+AC12+AD12+AE12+AF12+AG12+AH12+AI12+AJ12+AK12+AL12+AM12+AN12+AO12+AP12+AQ12+AR12+AS12+AT12+AU12+AV12</f>
        <v>11382.153645290125</v>
      </c>
      <c r="I12" s="26"/>
      <c r="J12" s="26"/>
      <c r="K12" s="43">
        <v>457.28296461943933</v>
      </c>
      <c r="L12" s="43">
        <v>460.61635065021289</v>
      </c>
      <c r="M12" s="26"/>
      <c r="N12" s="26"/>
      <c r="O12" s="26"/>
      <c r="P12" s="43">
        <v>455.05833905284817</v>
      </c>
      <c r="Q12" s="43">
        <v>456.35606269348591</v>
      </c>
      <c r="R12" s="26"/>
      <c r="S12" s="26"/>
      <c r="T12" s="43">
        <v>465.13701088907499</v>
      </c>
      <c r="U12" s="26">
        <v>466.16070024634416</v>
      </c>
      <c r="V12" s="43">
        <v>446.09949493627823</v>
      </c>
      <c r="W12" s="26">
        <v>469.63860636225922</v>
      </c>
      <c r="X12" s="26">
        <v>477.10631521324422</v>
      </c>
      <c r="Y12" s="43">
        <v>461.24388137057304</v>
      </c>
      <c r="Z12" s="26"/>
      <c r="AA12" s="26">
        <v>488.16133384608366</v>
      </c>
      <c r="AB12" s="26">
        <v>477.88547098502613</v>
      </c>
      <c r="AC12" s="26"/>
      <c r="AD12" s="26">
        <v>483.28959889270163</v>
      </c>
      <c r="AE12" s="26"/>
      <c r="AF12" s="26"/>
      <c r="AG12" s="26">
        <v>483.7594025216157</v>
      </c>
      <c r="AH12" s="26"/>
      <c r="AI12" s="26"/>
      <c r="AJ12" s="43">
        <v>463.46662602201343</v>
      </c>
      <c r="AK12" s="26">
        <v>472.95852452443535</v>
      </c>
      <c r="AL12" s="26">
        <v>488.19763213429832</v>
      </c>
      <c r="AM12" s="26">
        <v>488.83346966462511</v>
      </c>
      <c r="AN12" s="26">
        <v>493.81675161899159</v>
      </c>
      <c r="AO12" s="26">
        <v>495.88312116292974</v>
      </c>
      <c r="AP12" s="26">
        <v>497.54768392370568</v>
      </c>
      <c r="AQ12" s="26">
        <v>498.56787392867017</v>
      </c>
      <c r="AR12" s="26"/>
      <c r="AS12" s="43">
        <v>464.93271836812323</v>
      </c>
      <c r="AT12" s="26"/>
      <c r="AU12" s="26">
        <v>470.1537116631456</v>
      </c>
      <c r="AV12" s="29"/>
    </row>
    <row r="13" spans="1:48" ht="13.5" customHeight="1" x14ac:dyDescent="0.2">
      <c r="A13" s="48">
        <v>12</v>
      </c>
      <c r="B13" s="15">
        <v>172</v>
      </c>
      <c r="C13" s="6" t="s">
        <v>73</v>
      </c>
      <c r="D13" s="6" t="s">
        <v>74</v>
      </c>
      <c r="E13" s="7">
        <f>COUNT(I13:AV13)</f>
        <v>16</v>
      </c>
      <c r="F13" s="6">
        <f>G13/15</f>
        <v>476.7008652465675</v>
      </c>
      <c r="G13" s="9">
        <f>I13+J13+K13+L13+M13+N13+O13+P13+Q13+R13+S13+T13+U13+V13+W13+X13+Y13+Z13+AB13+AC13+AD13+AE13+AF13+AG13+AH13+AI13+AJ13+AK13+AL13+AM13+AN13+AO13+AP13+AQ13+AR13+AS13+AT13+AU13+AV13</f>
        <v>7150.5129786985126</v>
      </c>
      <c r="H13" s="8">
        <f>I13+J13+K13+L13+M13+N13+O13+P13+Q13+R13+S13+T13+U13+V13+W13+X13+Y13+Z13+AA13+AB13+AC13+AD13+AE13+AF13+AG13+AH13+AI13+AJ13+AK13+AL13+AM13+AN13+AO13+AP13+AQ13+AR13+AS13+AT13+AU13+AV13</f>
        <v>7544.5129786985126</v>
      </c>
      <c r="I13" s="26">
        <v>500.01184132622853</v>
      </c>
      <c r="J13" s="26">
        <v>487.37373737373741</v>
      </c>
      <c r="K13" s="26">
        <v>499.99840268349169</v>
      </c>
      <c r="L13" s="26"/>
      <c r="M13" s="26">
        <v>473.51056915601498</v>
      </c>
      <c r="N13" s="26">
        <v>489.52086308107243</v>
      </c>
      <c r="O13" s="26"/>
      <c r="P13" s="26"/>
      <c r="Q13" s="26"/>
      <c r="R13" s="26">
        <v>469.88496200008296</v>
      </c>
      <c r="S13" s="26"/>
      <c r="T13" s="26"/>
      <c r="U13" s="26">
        <v>474.81104879710676</v>
      </c>
      <c r="V13" s="26"/>
      <c r="W13" s="26"/>
      <c r="X13" s="26"/>
      <c r="Y13" s="26"/>
      <c r="Z13" s="26"/>
      <c r="AA13" s="43">
        <v>394</v>
      </c>
      <c r="AB13" s="26"/>
      <c r="AC13" s="26"/>
      <c r="AD13" s="26">
        <v>479.02188644424587</v>
      </c>
      <c r="AE13" s="26"/>
      <c r="AF13" s="26"/>
      <c r="AG13" s="26"/>
      <c r="AH13" s="26">
        <v>455.37966783653212</v>
      </c>
      <c r="AI13" s="26">
        <v>441</v>
      </c>
      <c r="AJ13" s="26"/>
      <c r="AK13" s="26"/>
      <c r="AL13" s="26">
        <v>422</v>
      </c>
      <c r="AM13" s="26">
        <v>460</v>
      </c>
      <c r="AN13" s="26"/>
      <c r="AO13" s="26">
        <v>500</v>
      </c>
      <c r="AP13" s="26"/>
      <c r="AQ13" s="26">
        <v>504</v>
      </c>
      <c r="AR13" s="26"/>
      <c r="AS13" s="26"/>
      <c r="AT13" s="26">
        <v>494</v>
      </c>
      <c r="AU13" s="26"/>
      <c r="AV13" s="29"/>
    </row>
    <row r="14" spans="1:48" ht="13.5" customHeight="1" x14ac:dyDescent="0.2">
      <c r="A14" s="48">
        <v>13</v>
      </c>
      <c r="B14" s="15">
        <v>144</v>
      </c>
      <c r="C14" s="6" t="s">
        <v>117</v>
      </c>
      <c r="D14" s="6" t="s">
        <v>79</v>
      </c>
      <c r="E14" s="7">
        <f>COUNT(I14:AV14)</f>
        <v>15</v>
      </c>
      <c r="F14" s="6">
        <f>G14/15</f>
        <v>475.90275070531573</v>
      </c>
      <c r="G14" s="9">
        <f>I14+J14+K14+L14+M14+N14+O14+P14+Q14+R14+S14+T14+U14+V14+W14+X14+Y14+Z14+AA14+AB14+AC14+AD14+AE14+AF14+AG14+AH14+AI14+AJ14+AK14+AL14+AM14+AN14+AO14+AP14+AQ14+AR14+AS14+AT14+AU14+AV14</f>
        <v>7138.5412605797355</v>
      </c>
      <c r="H14" s="8">
        <f>I14+J14+K14+L14+M14+N14+O14+P14+Q14+R14+S14+T14+U14+V14+W14+X14+Y14+Z14+AA14+AB14+AC14+AD14+AE14+AF14+AG14+AH14+AI14+AJ14+AK14+AL14+AM14+AN14+AO14+AP14+AQ14+AR14+AS14+AT14+AU14+AV14</f>
        <v>7138.5412605797355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>
        <v>472.27422820902564</v>
      </c>
      <c r="V14" s="26"/>
      <c r="W14" s="26">
        <v>460.00144268917256</v>
      </c>
      <c r="X14" s="26"/>
      <c r="Y14" s="26"/>
      <c r="Z14" s="26"/>
      <c r="AA14" s="26"/>
      <c r="AB14" s="26">
        <v>464.22236042673296</v>
      </c>
      <c r="AC14" s="26"/>
      <c r="AD14" s="26">
        <v>470.0885261974106</v>
      </c>
      <c r="AE14" s="26"/>
      <c r="AF14" s="26"/>
      <c r="AG14" s="26">
        <v>492.20761838477392</v>
      </c>
      <c r="AH14" s="26"/>
      <c r="AI14" s="26">
        <v>442.38379967625781</v>
      </c>
      <c r="AJ14" s="26">
        <v>479.22876770491985</v>
      </c>
      <c r="AK14" s="26"/>
      <c r="AL14" s="26">
        <v>475.89331489275457</v>
      </c>
      <c r="AM14" s="26"/>
      <c r="AN14" s="26">
        <v>485.15048428476155</v>
      </c>
      <c r="AO14" s="26">
        <v>481.28058976455793</v>
      </c>
      <c r="AP14" s="26">
        <v>485.11270745603167</v>
      </c>
      <c r="AQ14" s="26">
        <v>498.23610727121923</v>
      </c>
      <c r="AR14" s="26"/>
      <c r="AS14" s="26">
        <v>470.59103228567335</v>
      </c>
      <c r="AT14" s="26">
        <v>463.91534776986543</v>
      </c>
      <c r="AU14" s="26"/>
      <c r="AV14" s="29">
        <v>497.9549335665792</v>
      </c>
    </row>
    <row r="15" spans="1:48" ht="13.5" customHeight="1" x14ac:dyDescent="0.2">
      <c r="A15" s="48">
        <v>14</v>
      </c>
      <c r="B15" s="15">
        <v>150</v>
      </c>
      <c r="C15" s="6" t="s">
        <v>20</v>
      </c>
      <c r="D15" s="6" t="s">
        <v>21</v>
      </c>
      <c r="E15" s="7">
        <f>COUNT(I15:AV15)</f>
        <v>34</v>
      </c>
      <c r="F15" s="6">
        <f>G15/15</f>
        <v>469.26127344652724</v>
      </c>
      <c r="G15" s="9">
        <f>K15+Q15+R15+W15+Y15+Z15+AA15+AC15+AG15+AI15+AJ15+AK15+AL15+AN15+AP15+AQ15+AR15+AS15+AT15+AU15+AV15</f>
        <v>7038.9191016979084</v>
      </c>
      <c r="H15" s="8">
        <f>I15+J15+K15+L15+M15+N15+O15+P15+Q15+R15+S15+T15+U15+V15+W15+X15+Y15+Z15+AA15+AB15+AC15+AD15+AE15+AF15+AG15+AH15+AI15+AJ15+AK15+AL15+AM15+AN15+AO15+AP15+AQ15+AR15+AS15+AT15+AU15+AV15</f>
        <v>15459.163342661433</v>
      </c>
      <c r="I15" s="43">
        <v>421.25518058022499</v>
      </c>
      <c r="J15" s="43">
        <v>447.72895622895624</v>
      </c>
      <c r="K15" s="26"/>
      <c r="L15" s="43">
        <v>454.81707721930809</v>
      </c>
      <c r="M15" s="43">
        <v>431.24632478103433</v>
      </c>
      <c r="N15" s="43">
        <v>424.11814479877307</v>
      </c>
      <c r="O15" s="43">
        <v>450.59867298578195</v>
      </c>
      <c r="P15" s="43">
        <v>443.82463967055594</v>
      </c>
      <c r="Q15" s="26"/>
      <c r="R15" s="26"/>
      <c r="S15" s="43">
        <v>443.93139094879575</v>
      </c>
      <c r="T15" s="43">
        <v>447.32709106138566</v>
      </c>
      <c r="U15" s="43">
        <v>436.01236962104917</v>
      </c>
      <c r="V15" s="43">
        <v>454.62800617590869</v>
      </c>
      <c r="W15" s="26">
        <v>469.04890716295176</v>
      </c>
      <c r="X15" s="43">
        <v>453.22396032048835</v>
      </c>
      <c r="Y15" s="26">
        <v>461.85430463576165</v>
      </c>
      <c r="Z15" s="26"/>
      <c r="AA15" s="26">
        <v>481.6263744858918</v>
      </c>
      <c r="AB15" s="43">
        <v>448.18925513084253</v>
      </c>
      <c r="AC15" s="26">
        <v>482.44382577661315</v>
      </c>
      <c r="AD15" s="43">
        <v>445.84186395224776</v>
      </c>
      <c r="AE15" s="43">
        <v>444.6845214651438</v>
      </c>
      <c r="AF15" s="43">
        <v>451.5427896221147</v>
      </c>
      <c r="AG15" s="26">
        <v>459.92451213962579</v>
      </c>
      <c r="AH15" s="43">
        <v>432.15172028957841</v>
      </c>
      <c r="AI15" s="26">
        <v>475.79916972239653</v>
      </c>
      <c r="AJ15" s="26">
        <v>473.64647861256572</v>
      </c>
      <c r="AK15" s="26">
        <v>460.45239898427405</v>
      </c>
      <c r="AL15" s="26">
        <v>463.89183646703941</v>
      </c>
      <c r="AM15" s="43">
        <v>450.82297548031841</v>
      </c>
      <c r="AN15" s="26"/>
      <c r="AO15" s="43">
        <v>438.2993006310187</v>
      </c>
      <c r="AP15" s="26">
        <v>463.53590399911923</v>
      </c>
      <c r="AQ15" s="26">
        <v>457.76721039535528</v>
      </c>
      <c r="AR15" s="26">
        <v>467.69031004046769</v>
      </c>
      <c r="AS15" s="26">
        <v>477.57595929817887</v>
      </c>
      <c r="AT15" s="26"/>
      <c r="AU15" s="26">
        <v>475.65685631723363</v>
      </c>
      <c r="AV15" s="29">
        <v>468.00505366043285</v>
      </c>
    </row>
    <row r="16" spans="1:48" ht="13.5" customHeight="1" x14ac:dyDescent="0.2">
      <c r="A16" s="48">
        <v>15</v>
      </c>
      <c r="B16" s="15">
        <v>146</v>
      </c>
      <c r="C16" s="6" t="s">
        <v>19</v>
      </c>
      <c r="D16" s="6" t="s">
        <v>12</v>
      </c>
      <c r="E16" s="7">
        <f>COUNT(I16:AV16)</f>
        <v>18</v>
      </c>
      <c r="F16" s="6">
        <f>G16/15</f>
        <v>458.06050134421997</v>
      </c>
      <c r="G16" s="9">
        <f>J16+K16+L16+M16+N16+O16+P16+Q16+R16+S16+T16+U16+V16+W16+X16+Y16+Z16+AA16+AB16+AC16+AD16+AE16+AF16+AG16+AH16+AI16+AJ16+AK16+AL16+AM16+AO16+AP16+AQ16+AR16+AT16+AU16+AV16</f>
        <v>6870.9075201632995</v>
      </c>
      <c r="H16" s="8">
        <f>I16+J16+K16+L16+M16+N16+O16+P16+Q16+R16+S16+T16+U16+V16+W16+X16+Y16+Z16+AA16+AB16+AC16+AD16+AE16+AF16+AG16+AH16+AI16+AJ16+AK16+AL16+AM16+AN16+AO16+AP16+AQ16+AR16+AS16+AT16+AU16+AV16</f>
        <v>8163.2918676528843</v>
      </c>
      <c r="I16" s="43">
        <v>414.31024274718766</v>
      </c>
      <c r="J16" s="26">
        <v>441.80471380471386</v>
      </c>
      <c r="K16" s="26">
        <v>454.14264036418808</v>
      </c>
      <c r="L16" s="26">
        <v>465.5723865802878</v>
      </c>
      <c r="M16" s="26">
        <v>453.02838042771816</v>
      </c>
      <c r="N16" s="26">
        <v>463.4063144534349</v>
      </c>
      <c r="O16" s="26"/>
      <c r="P16" s="26">
        <v>465.96431022649278</v>
      </c>
      <c r="Q16" s="26"/>
      <c r="R16" s="26">
        <v>464.13887619917773</v>
      </c>
      <c r="S16" s="26">
        <v>462.6599723926513</v>
      </c>
      <c r="T16" s="26"/>
      <c r="U16" s="26">
        <v>463.47397662351284</v>
      </c>
      <c r="V16" s="26">
        <v>461.79049014733209</v>
      </c>
      <c r="W16" s="26"/>
      <c r="X16" s="26"/>
      <c r="Y16" s="26">
        <v>459.32119205298011</v>
      </c>
      <c r="Z16" s="26"/>
      <c r="AA16" s="26"/>
      <c r="AB16" s="26">
        <v>453.80088982442714</v>
      </c>
      <c r="AC16" s="26"/>
      <c r="AD16" s="26">
        <v>453.73424839239885</v>
      </c>
      <c r="AE16" s="26"/>
      <c r="AF16" s="26"/>
      <c r="AG16" s="26"/>
      <c r="AH16" s="26"/>
      <c r="AI16" s="26"/>
      <c r="AJ16" s="26"/>
      <c r="AK16" s="26"/>
      <c r="AL16" s="26"/>
      <c r="AM16" s="26">
        <v>445.36240847515114</v>
      </c>
      <c r="AN16" s="43">
        <v>436.13205094879117</v>
      </c>
      <c r="AO16" s="26"/>
      <c r="AP16" s="26"/>
      <c r="AQ16" s="26"/>
      <c r="AR16" s="26">
        <v>462.70672019883375</v>
      </c>
      <c r="AS16" s="43">
        <v>441.94205379360619</v>
      </c>
      <c r="AT16" s="26"/>
      <c r="AU16" s="26"/>
      <c r="AV16" s="29"/>
    </row>
    <row r="17" spans="1:48" ht="13.5" customHeight="1" x14ac:dyDescent="0.2">
      <c r="A17" s="48">
        <v>16</v>
      </c>
      <c r="B17" s="15">
        <v>145</v>
      </c>
      <c r="C17" s="6" t="s">
        <v>103</v>
      </c>
      <c r="D17" s="6" t="s">
        <v>18</v>
      </c>
      <c r="E17" s="7">
        <f>COUNT(I17:AV17)</f>
        <v>17</v>
      </c>
      <c r="F17" s="6">
        <f>G17/15</f>
        <v>456.41555392667289</v>
      </c>
      <c r="G17" s="9">
        <f>I17+J17+K17+L17+N17+O17+Q17+R17+S17+T17+U17+V17+W17+X17+Y17+Z17+AA17+AB17+AC17+AD17+AE17+AF17+AG17+AH17+AI17+AJ17+AK17+AL17+AM17+AN17+AO17+AP17+AQ17+AR17+AS17+AT17+AU17+AV17</f>
        <v>6846.2333089000931</v>
      </c>
      <c r="H17" s="8">
        <f>I17+J17+K17+L17+M17+N17+O17+P17+Q17+R17+S17+T17+U17+V17+W17+X17+Y17+Z17+AA17+AB17+AC17+AD17+AE17+AF17+AG17+AH17+AI17+AJ17+AK17+AL17+AM17+AN17+AO17+AP17+AQ17+AR17+AS17+AT17+AU17+AV17</f>
        <v>7574.0353851477576</v>
      </c>
      <c r="I17" s="26"/>
      <c r="J17" s="26"/>
      <c r="K17" s="26"/>
      <c r="L17" s="26"/>
      <c r="M17" s="43">
        <v>389.51750177957979</v>
      </c>
      <c r="N17" s="26"/>
      <c r="O17" s="26"/>
      <c r="P17" s="43">
        <v>338.28457446808511</v>
      </c>
      <c r="Q17" s="26"/>
      <c r="R17" s="26"/>
      <c r="S17" s="26"/>
      <c r="T17" s="26"/>
      <c r="U17" s="26"/>
      <c r="V17" s="26">
        <v>462.26807630910946</v>
      </c>
      <c r="W17" s="26"/>
      <c r="X17" s="26">
        <v>489.74420649270951</v>
      </c>
      <c r="Y17" s="26"/>
      <c r="Z17" s="26">
        <v>448.9451899204206</v>
      </c>
      <c r="AA17" s="26">
        <v>486.08469505478399</v>
      </c>
      <c r="AB17" s="26">
        <v>436.20724297947675</v>
      </c>
      <c r="AC17" s="26"/>
      <c r="AD17" s="26">
        <v>480.48026182992601</v>
      </c>
      <c r="AE17" s="26"/>
      <c r="AF17" s="26"/>
      <c r="AG17" s="26"/>
      <c r="AH17" s="26"/>
      <c r="AI17" s="26"/>
      <c r="AJ17" s="26">
        <v>434.34863314208576</v>
      </c>
      <c r="AK17" s="26">
        <v>463.9873925246136</v>
      </c>
      <c r="AL17" s="26"/>
      <c r="AM17" s="26">
        <v>464.79959300121709</v>
      </c>
      <c r="AN17" s="26">
        <v>445.66404086753096</v>
      </c>
      <c r="AO17" s="26">
        <v>441.18953753768415</v>
      </c>
      <c r="AP17" s="26"/>
      <c r="AQ17" s="26"/>
      <c r="AR17" s="26"/>
      <c r="AS17" s="26">
        <v>427.56644952688885</v>
      </c>
      <c r="AT17" s="26">
        <v>436.73575318265432</v>
      </c>
      <c r="AU17" s="26">
        <v>476.12551905004739</v>
      </c>
      <c r="AV17" s="29">
        <v>452.08671748094469</v>
      </c>
    </row>
    <row r="18" spans="1:48" ht="13.5" customHeight="1" x14ac:dyDescent="0.2">
      <c r="A18" s="48">
        <v>17</v>
      </c>
      <c r="B18" s="15">
        <v>128</v>
      </c>
      <c r="C18" s="6" t="s">
        <v>101</v>
      </c>
      <c r="D18" s="6" t="s">
        <v>12</v>
      </c>
      <c r="E18" s="7">
        <f>COUNT(I18:AV18)</f>
        <v>15</v>
      </c>
      <c r="F18" s="6">
        <f>G18/15</f>
        <v>454.13131879674978</v>
      </c>
      <c r="G18" s="9">
        <f>I18+J18+K18+L18+M18+N18+O18+P18+Q18+R18+S18+T18+U18+V18+W18+X18+Y18+Z18+AA18+AB18+AC18+AD18+AE18+AF18+AG18+AH18+AI18+AJ18+AK18+AL18+AM18+AN18+AO18+AP18+AQ18+AR18+AS18+AT18+AU18+AV18</f>
        <v>6811.9697819512467</v>
      </c>
      <c r="H18" s="8">
        <f>I18+J18+K18+L18+M18+N18+O18+P18+Q18+R18+S18+T18+U18+V18+W18+X18+Y18+Z18+AA18+AB18+AC18+AD18+AE18+AF18+AG18+AH18+AI18+AJ18+AK18+AL18+AM18+AN18+AO18+AP18+AQ18+AR18+AS18+AT18+AU18+AV18</f>
        <v>6811.9697819512467</v>
      </c>
      <c r="I18" s="26"/>
      <c r="J18" s="26"/>
      <c r="K18" s="26"/>
      <c r="L18" s="26">
        <v>453</v>
      </c>
      <c r="M18" s="26"/>
      <c r="N18" s="26">
        <v>450</v>
      </c>
      <c r="O18" s="26"/>
      <c r="P18" s="26"/>
      <c r="Q18" s="26">
        <v>452.4004408642237</v>
      </c>
      <c r="R18" s="26"/>
      <c r="S18" s="26"/>
      <c r="T18" s="26">
        <v>443.96464042120374</v>
      </c>
      <c r="U18" s="26"/>
      <c r="V18" s="26">
        <v>446.38604663334479</v>
      </c>
      <c r="W18" s="26"/>
      <c r="X18" s="26"/>
      <c r="Y18" s="26"/>
      <c r="Z18" s="26"/>
      <c r="AA18" s="26"/>
      <c r="AB18" s="26">
        <v>447.34057312347511</v>
      </c>
      <c r="AC18" s="26"/>
      <c r="AD18" s="26">
        <v>463.41590011246001</v>
      </c>
      <c r="AE18" s="26"/>
      <c r="AF18" s="26"/>
      <c r="AG18" s="26"/>
      <c r="AH18" s="26">
        <v>460.2960395894213</v>
      </c>
      <c r="AI18" s="26"/>
      <c r="AJ18" s="26"/>
      <c r="AK18" s="26"/>
      <c r="AL18" s="26">
        <v>461.40831972148374</v>
      </c>
      <c r="AM18" s="26">
        <v>459.92259042754836</v>
      </c>
      <c r="AN18" s="26">
        <v>458.05427153852236</v>
      </c>
      <c r="AO18" s="26"/>
      <c r="AP18" s="26"/>
      <c r="AQ18" s="26"/>
      <c r="AR18" s="26">
        <v>460.0500270847275</v>
      </c>
      <c r="AS18" s="26">
        <v>435.15683197819101</v>
      </c>
      <c r="AT18" s="26"/>
      <c r="AU18" s="26">
        <v>461.23940652242538</v>
      </c>
      <c r="AV18" s="29">
        <v>459.3346939342191</v>
      </c>
    </row>
    <row r="19" spans="1:48" ht="13.5" customHeight="1" x14ac:dyDescent="0.2">
      <c r="A19" s="48">
        <v>18</v>
      </c>
      <c r="B19" s="15">
        <v>142</v>
      </c>
      <c r="C19" s="6" t="s">
        <v>8</v>
      </c>
      <c r="D19" s="6" t="s">
        <v>10</v>
      </c>
      <c r="E19" s="7">
        <f>COUNT(I19:AV19)</f>
        <v>16</v>
      </c>
      <c r="F19" s="6">
        <f>G19/15</f>
        <v>448.17030254284896</v>
      </c>
      <c r="G19" s="9">
        <f>I19+J19+K19+L19+M19+N19+O19+P19+Q19+R19+S19+T19+U19+V19+W19+X19+Z19+AA19+AB19+AC19+AD19+AE19+AF19+AG19+AH19+AI19+AJ19+AK19+AL19+AM19+AN19+AO19+AP19+AQ19+AR19+AS19+AT19+AU19+AV19</f>
        <v>6722.5545381427346</v>
      </c>
      <c r="H19" s="8">
        <f>I19+J19+K19+L19+M19+N19+O19+P19+Q19+R19+S19+T19+U19+V19+W19+X19+Y19+Z19+AA19+AB19+AC19+AD19+AE19+AF19+AG19+AH19+AI19+AJ19+AK19+AL19+AM19+AN19+AO19+AP19+AQ19+AR19+AS19+AT19+AU19+AV19</f>
        <v>7131.0543941749829</v>
      </c>
      <c r="I19" s="26"/>
      <c r="J19" s="26"/>
      <c r="K19" s="26"/>
      <c r="L19" s="26"/>
      <c r="M19" s="26">
        <v>417.13967379530197</v>
      </c>
      <c r="N19" s="26">
        <v>454.98968745042043</v>
      </c>
      <c r="O19" s="26"/>
      <c r="P19" s="26"/>
      <c r="Q19" s="26">
        <v>409.46237256268546</v>
      </c>
      <c r="R19" s="26"/>
      <c r="S19" s="26"/>
      <c r="T19" s="26">
        <v>428.4312552351322</v>
      </c>
      <c r="U19" s="26">
        <v>458.88987892447199</v>
      </c>
      <c r="V19" s="26"/>
      <c r="W19" s="26"/>
      <c r="X19" s="26"/>
      <c r="Y19" s="43">
        <v>408.49985603224877</v>
      </c>
      <c r="Z19" s="26">
        <v>444.22229826643468</v>
      </c>
      <c r="AA19" s="26"/>
      <c r="AB19" s="26"/>
      <c r="AC19" s="26"/>
      <c r="AD19" s="26"/>
      <c r="AE19" s="26"/>
      <c r="AF19" s="26"/>
      <c r="AG19" s="26"/>
      <c r="AH19" s="26"/>
      <c r="AI19" s="26"/>
      <c r="AJ19" s="26">
        <v>448.94559785744616</v>
      </c>
      <c r="AK19" s="26">
        <v>466.74388559718443</v>
      </c>
      <c r="AL19" s="26">
        <v>455.77718693739348</v>
      </c>
      <c r="AM19" s="26">
        <v>470.06364343714461</v>
      </c>
      <c r="AN19" s="26">
        <v>456.29005097139486</v>
      </c>
      <c r="AO19" s="26">
        <v>476.27149674726286</v>
      </c>
      <c r="AP19" s="26">
        <v>457.81520931384694</v>
      </c>
      <c r="AQ19" s="26"/>
      <c r="AR19" s="26">
        <v>412.61829652996846</v>
      </c>
      <c r="AS19" s="26"/>
      <c r="AT19" s="26"/>
      <c r="AU19" s="26">
        <v>464.89400451664608</v>
      </c>
      <c r="AV19" s="29"/>
    </row>
    <row r="20" spans="1:48" ht="13.5" customHeight="1" x14ac:dyDescent="0.2">
      <c r="A20" s="48">
        <v>19</v>
      </c>
      <c r="B20" s="15">
        <v>149</v>
      </c>
      <c r="C20" s="6" t="s">
        <v>24</v>
      </c>
      <c r="D20" s="6" t="s">
        <v>23</v>
      </c>
      <c r="E20" s="7">
        <f>COUNT(I20:AV20)</f>
        <v>30</v>
      </c>
      <c r="F20" s="6">
        <f>G20/15</f>
        <v>443.45167377173431</v>
      </c>
      <c r="G20" s="9">
        <f>L20+S20+T20+U20+W20+X20+Z20+AA20+AC20+AF20+AH20+AI20+AJ20+AK20+AL20+AM20+AN20+AO20+AP20+AQ20+AR20+AS20+AT20+AU20+AV20</f>
        <v>6651.7751065760149</v>
      </c>
      <c r="H20" s="8">
        <f>I20+J20+K20+L20+M20+N20+O20+P20+Q20+R20+S20+T20+U20+V20+W20+X20+Y20+Z20+AA20+AB20+AC20+AD20+AE20+AF20+AG20+AH20+AI20+AJ20+AK20+AL20+AM20+AN20+AO20+AP20+AQ20+AR20+AS20+AT20+AU20+AV20</f>
        <v>12549.626166898632</v>
      </c>
      <c r="I20" s="43">
        <v>378.68561278863228</v>
      </c>
      <c r="J20" s="43">
        <v>412.66666666666663</v>
      </c>
      <c r="K20" s="43">
        <v>412.37281367302921</v>
      </c>
      <c r="L20" s="26">
        <v>420.42550769726915</v>
      </c>
      <c r="M20" s="43">
        <v>387.2055956175916</v>
      </c>
      <c r="N20" s="43">
        <v>412.04188481675396</v>
      </c>
      <c r="O20" s="43">
        <v>385.6181990521327</v>
      </c>
      <c r="P20" s="43">
        <v>411.57172271791353</v>
      </c>
      <c r="Q20" s="43">
        <v>392.81326482649069</v>
      </c>
      <c r="R20" s="43">
        <v>410.90909090909088</v>
      </c>
      <c r="S20" s="26"/>
      <c r="T20" s="26"/>
      <c r="U20" s="26"/>
      <c r="V20" s="43">
        <v>362.15947452437649</v>
      </c>
      <c r="W20" s="26"/>
      <c r="X20" s="26">
        <v>433.75080868569921</v>
      </c>
      <c r="Y20" s="43">
        <v>383.42355312410018</v>
      </c>
      <c r="Z20" s="26"/>
      <c r="AA20" s="26"/>
      <c r="AB20" s="43">
        <v>355.50303784145819</v>
      </c>
      <c r="AC20" s="26"/>
      <c r="AD20" s="43">
        <v>398.78889241327613</v>
      </c>
      <c r="AE20" s="43">
        <v>407.32571878692386</v>
      </c>
      <c r="AF20" s="26"/>
      <c r="AG20" s="43">
        <v>386.7655325641781</v>
      </c>
      <c r="AH20" s="26">
        <v>440.8816575867487</v>
      </c>
      <c r="AI20" s="26">
        <v>427.67004723993261</v>
      </c>
      <c r="AJ20" s="26">
        <v>426.60555452734263</v>
      </c>
      <c r="AK20" s="26">
        <v>446.49619102775421</v>
      </c>
      <c r="AL20" s="26">
        <v>425.402692165536</v>
      </c>
      <c r="AM20" s="26">
        <v>453.28092891486938</v>
      </c>
      <c r="AN20" s="26"/>
      <c r="AO20" s="26">
        <v>453.34976992835436</v>
      </c>
      <c r="AP20" s="26">
        <v>460.49046321525884</v>
      </c>
      <c r="AQ20" s="26">
        <v>463.09538291401714</v>
      </c>
      <c r="AR20" s="26">
        <v>464.35331230283907</v>
      </c>
      <c r="AS20" s="26">
        <v>421.939042366031</v>
      </c>
      <c r="AT20" s="26">
        <v>465.03542353433988</v>
      </c>
      <c r="AU20" s="26">
        <v>448.99832447002257</v>
      </c>
      <c r="AV20" s="29"/>
    </row>
    <row r="21" spans="1:48" ht="13.5" customHeight="1" x14ac:dyDescent="0.2">
      <c r="A21" s="48">
        <v>20</v>
      </c>
      <c r="B21" s="16">
        <v>133</v>
      </c>
      <c r="C21" s="6" t="s">
        <v>69</v>
      </c>
      <c r="D21" s="6" t="s">
        <v>62</v>
      </c>
      <c r="E21" s="7">
        <f>COUNT(I21:AV21)</f>
        <v>21</v>
      </c>
      <c r="F21" s="6">
        <f>G21/15</f>
        <v>431.289117561654</v>
      </c>
      <c r="G21" s="9">
        <f>J21+K21+L21+N21+O21+P21+Q21+R21+S21+T21+U21+V21+W21+X21+Z21+AA21+AC21+AF21+AG21+AH21+AI21+AJ21+AK21+AL21+AM21+AN21+AO21+AP21+AQ21+AR21+AS21+AT21+AU21+AV21</f>
        <v>6469.3367634248098</v>
      </c>
      <c r="H21" s="8">
        <f>I21+J21+K21+L21+M21+N21+O21+P21+Q21+R21+S21+T21+U21+V21+W21+X21+Y21+Z21+AA21+AB21+AC21+AD21+AE21+AF21+AG21+AH21+AI21+AJ21+AK21+AL21+AM21+AN21+AO21+AP21+AQ21+AR21+AS21+AT21+AU21+AV21</f>
        <v>8871.3637995926911</v>
      </c>
      <c r="I21" s="43">
        <v>395.12729425695682</v>
      </c>
      <c r="J21" s="26"/>
      <c r="K21" s="26">
        <v>425.09863429438553</v>
      </c>
      <c r="L21" s="26">
        <v>437.75124019463715</v>
      </c>
      <c r="M21" s="43">
        <v>390.71729957805906</v>
      </c>
      <c r="N21" s="26">
        <v>435.84800888465816</v>
      </c>
      <c r="O21" s="26"/>
      <c r="P21" s="26">
        <v>432.60809883321895</v>
      </c>
      <c r="Q21" s="26">
        <v>424.82940823702938</v>
      </c>
      <c r="R21" s="26">
        <v>418.89779475891874</v>
      </c>
      <c r="S21" s="26"/>
      <c r="T21" s="26"/>
      <c r="U21" s="26"/>
      <c r="V21" s="26"/>
      <c r="W21" s="26">
        <v>414.30486426699372</v>
      </c>
      <c r="X21" s="26">
        <v>434.69303120282666</v>
      </c>
      <c r="Y21" s="43">
        <v>397.38050676648436</v>
      </c>
      <c r="Z21" s="26"/>
      <c r="AA21" s="26">
        <v>440.92660066092651</v>
      </c>
      <c r="AB21" s="43">
        <v>402.44940917571648</v>
      </c>
      <c r="AC21" s="26">
        <v>449.98785880067544</v>
      </c>
      <c r="AD21" s="43">
        <v>406.12330228668645</v>
      </c>
      <c r="AE21" s="43">
        <v>410.22922410397803</v>
      </c>
      <c r="AF21" s="26"/>
      <c r="AG21" s="26">
        <v>423.57121824557646</v>
      </c>
      <c r="AH21" s="26">
        <v>433.04674077446077</v>
      </c>
      <c r="AI21" s="26"/>
      <c r="AJ21" s="26"/>
      <c r="AK21" s="26">
        <v>424.25268410032515</v>
      </c>
      <c r="AL21" s="26">
        <v>435.29860622607987</v>
      </c>
      <c r="AM21" s="26">
        <v>438.2219739440975</v>
      </c>
      <c r="AN21" s="26"/>
      <c r="AO21" s="26"/>
      <c r="AP21" s="26"/>
      <c r="AQ21" s="26"/>
      <c r="AR21" s="26"/>
      <c r="AS21" s="26"/>
      <c r="AT21" s="26"/>
      <c r="AU21" s="26"/>
      <c r="AV21" s="29"/>
    </row>
    <row r="22" spans="1:48" ht="13.5" customHeight="1" x14ac:dyDescent="0.2">
      <c r="A22" s="48">
        <v>21</v>
      </c>
      <c r="B22" s="15">
        <v>148</v>
      </c>
      <c r="C22" s="6" t="s">
        <v>115</v>
      </c>
      <c r="D22" s="6" t="s">
        <v>112</v>
      </c>
      <c r="E22" s="7">
        <f>COUNT(I22:AV22)</f>
        <v>15</v>
      </c>
      <c r="F22" s="6">
        <f>G22/15</f>
        <v>428.49942445851082</v>
      </c>
      <c r="G22" s="9">
        <f>I22+J22+K22+L22+M22+N22+O22+P22+Q22+R22+S22+T22+U22+V22+W22+X22+Y22+Z22+AA22+AB22+AC22+AD22+AE22+AF22+AG22+AH22+AI22+AJ22+AK22+AL22+AM22+AN22+AO22+AP22+AQ22+AR22+AS22+AT22+AU22+AV22</f>
        <v>6427.4913668776626</v>
      </c>
      <c r="H22" s="8">
        <f>I22+J22+K22+L22+M22+N22+O22+P22+Q22+R22+S22+T22+U22+V22+W22+X22+Y22+Z22+AA22+AB22+AC22+AD22+AE22+AF22+AG22+AH22+AI22+AJ22+AK22+AL22+AM22+AN22+AO22+AP22+AQ22+AR22+AS22+AT22+AU22+AV22</f>
        <v>6427.4913668776626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>
        <v>397.25080770611453</v>
      </c>
      <c r="U22" s="26"/>
      <c r="V22" s="26"/>
      <c r="W22" s="26"/>
      <c r="X22" s="26"/>
      <c r="Y22" s="26"/>
      <c r="Z22" s="26"/>
      <c r="AA22" s="26"/>
      <c r="AB22" s="26">
        <v>384.02525953212478</v>
      </c>
      <c r="AC22" s="26"/>
      <c r="AD22" s="26">
        <v>416.93243749819783</v>
      </c>
      <c r="AE22" s="26">
        <v>387.44860181173703</v>
      </c>
      <c r="AF22" s="26"/>
      <c r="AG22" s="26"/>
      <c r="AH22" s="26"/>
      <c r="AI22" s="26">
        <v>434.22307378899507</v>
      </c>
      <c r="AJ22" s="26">
        <v>402.9536324344333</v>
      </c>
      <c r="AK22" s="26">
        <v>434.93117120327895</v>
      </c>
      <c r="AL22" s="26">
        <v>440.77355048704601</v>
      </c>
      <c r="AM22" s="26">
        <v>429.68896514574158</v>
      </c>
      <c r="AN22" s="26">
        <v>428.84687107966681</v>
      </c>
      <c r="AO22" s="26">
        <v>437.64142998376678</v>
      </c>
      <c r="AP22" s="26">
        <v>460.20284589766879</v>
      </c>
      <c r="AQ22" s="26">
        <v>455.04230024882509</v>
      </c>
      <c r="AR22" s="26">
        <v>476.90150718541895</v>
      </c>
      <c r="AS22" s="26">
        <v>440.62891287464538</v>
      </c>
      <c r="AT22" s="26"/>
      <c r="AU22" s="26"/>
      <c r="AV22" s="29"/>
    </row>
    <row r="23" spans="1:48" ht="13.5" customHeight="1" x14ac:dyDescent="0.2">
      <c r="A23" s="48">
        <v>22</v>
      </c>
      <c r="B23" s="15">
        <v>136</v>
      </c>
      <c r="C23" s="6" t="s">
        <v>61</v>
      </c>
      <c r="D23" s="6" t="s">
        <v>62</v>
      </c>
      <c r="E23" s="7">
        <f>COUNT(I23:AV23)</f>
        <v>35</v>
      </c>
      <c r="F23" s="6">
        <f>G23/15</f>
        <v>417.155820141878</v>
      </c>
      <c r="G23" s="9">
        <f>O23+P23+Q23+U23+V23+W23+X23+Y23+Z23+AC23+AH23+AI23+AJ23+AM23+AP23+AQ23+AR23+AS23+AT23+AV23</f>
        <v>6257.3373021281695</v>
      </c>
      <c r="H23" s="8">
        <f>I23+J23+K23+L23+M23+N23+O23+P23+Q23+R23+S23+T23+U23+V23+W23+X23+Y23+Z23+AA23+AB23+AC23+AD23+AE23+AF23+AG23+AH23+AI23+AJ23+AK23+AL23+AM23+AN23+AO23+AP23+AQ23+AR23+AS23+AT23+AU23+AV23</f>
        <v>14073.000300894864</v>
      </c>
      <c r="I23" s="43">
        <v>365.20426287744226</v>
      </c>
      <c r="J23" s="43">
        <v>382.53198653198649</v>
      </c>
      <c r="K23" s="43">
        <v>402.61001517450677</v>
      </c>
      <c r="L23" s="43">
        <v>379.54034545230354</v>
      </c>
      <c r="M23" s="43">
        <v>396.30363240588872</v>
      </c>
      <c r="N23" s="43">
        <v>391.93770162356554</v>
      </c>
      <c r="O23" s="26">
        <v>410.90274881516598</v>
      </c>
      <c r="P23" s="26"/>
      <c r="Q23" s="26">
        <v>408.73867448984561</v>
      </c>
      <c r="R23" s="43">
        <v>370.92238049752905</v>
      </c>
      <c r="S23" s="43">
        <v>386.93397315032951</v>
      </c>
      <c r="T23" s="43">
        <v>403.33702285509162</v>
      </c>
      <c r="U23" s="26">
        <v>411.54672676765028</v>
      </c>
      <c r="V23" s="26">
        <v>409.55957396697454</v>
      </c>
      <c r="W23" s="26">
        <v>418.42794969823751</v>
      </c>
      <c r="X23" s="26">
        <v>408.34397757244994</v>
      </c>
      <c r="Y23" s="26"/>
      <c r="Z23" s="26"/>
      <c r="AA23" s="43">
        <v>402.3373592924047</v>
      </c>
      <c r="AB23" s="43">
        <v>375.85322680954891</v>
      </c>
      <c r="AC23" s="26">
        <v>437.14472874301873</v>
      </c>
      <c r="AD23" s="43">
        <v>390.50866518642408</v>
      </c>
      <c r="AE23" s="43">
        <v>383.7833792831824</v>
      </c>
      <c r="AF23" s="43">
        <v>397.3141382764145</v>
      </c>
      <c r="AG23" s="43">
        <v>393.13114008084165</v>
      </c>
      <c r="AH23" s="26">
        <v>407.86648849469168</v>
      </c>
      <c r="AI23" s="26">
        <v>422.60194025084513</v>
      </c>
      <c r="AJ23" s="26">
        <v>415.58032943943033</v>
      </c>
      <c r="AK23" s="43">
        <v>406.96418229607525</v>
      </c>
      <c r="AL23" s="43">
        <v>404.73930823983892</v>
      </c>
      <c r="AM23" s="26">
        <v>417.69546914590114</v>
      </c>
      <c r="AN23" s="43">
        <v>399.8361230094597</v>
      </c>
      <c r="AO23" s="43">
        <v>401.20467222418858</v>
      </c>
      <c r="AP23" s="26">
        <v>419.49673850218812</v>
      </c>
      <c r="AQ23" s="26">
        <v>414.73486314625382</v>
      </c>
      <c r="AR23" s="26">
        <v>428.29876047541654</v>
      </c>
      <c r="AS23" s="26">
        <v>426.39833262010052</v>
      </c>
      <c r="AT23" s="26"/>
      <c r="AU23" s="43">
        <v>380.6694834996722</v>
      </c>
      <c r="AV23" s="29"/>
    </row>
    <row r="24" spans="1:48" ht="13.5" customHeight="1" x14ac:dyDescent="0.2">
      <c r="A24" s="48">
        <v>23</v>
      </c>
      <c r="B24" s="15">
        <v>126</v>
      </c>
      <c r="C24" s="6" t="s">
        <v>87</v>
      </c>
      <c r="D24" s="6" t="s">
        <v>21</v>
      </c>
      <c r="E24" s="7">
        <f>COUNT(I24:AV24)</f>
        <v>16</v>
      </c>
      <c r="F24" s="6">
        <f>G24/15</f>
        <v>409.45410882584093</v>
      </c>
      <c r="G24" s="9">
        <f>I24+J24+K24+L24+M24+N24+O24+P24+Q24+R24+S24+T24+U24+V24+W24+X24+Y24+Z24+AA24+AB24+AC24+AD24+AE24+AF24+AH24+AI24+AJ24+AK24+AL24+AM24+AN24+AO24+AP24+AQ24+AR24+AS24+AT24+AU24+AV24</f>
        <v>6141.8116323876138</v>
      </c>
      <c r="H24" s="8">
        <f>I24+J24+K24+L24+M24+N24+O24+P24+Q24+R24+S24+T24+U24+V24+W24+X24+Y24+Z24+AA24+AB24+AC24+AD24+AE24+AF24+AG24+AH24+AI24+AJ24+AK24+AL24+AM24+AN24+AO24+AP24+AQ24+AR24+AS24+AT24+AU24+AV24</f>
        <v>6518.5188090880984</v>
      </c>
      <c r="I24" s="26"/>
      <c r="J24" s="26"/>
      <c r="K24" s="26">
        <v>401.13808801213952</v>
      </c>
      <c r="L24" s="26">
        <v>411.87836133058897</v>
      </c>
      <c r="M24" s="26"/>
      <c r="N24" s="26">
        <v>406.33560738272786</v>
      </c>
      <c r="O24" s="26"/>
      <c r="P24" s="26">
        <v>379.26818805765265</v>
      </c>
      <c r="Q24" s="26"/>
      <c r="R24" s="26"/>
      <c r="S24" s="26"/>
      <c r="T24" s="26"/>
      <c r="U24" s="26"/>
      <c r="V24" s="26">
        <v>390.09564807787922</v>
      </c>
      <c r="W24" s="26">
        <v>425.63448267570755</v>
      </c>
      <c r="X24" s="26">
        <v>420.98767480052425</v>
      </c>
      <c r="Y24" s="26"/>
      <c r="Z24" s="26">
        <v>405.05089299365841</v>
      </c>
      <c r="AA24" s="26">
        <v>427.79867162904691</v>
      </c>
      <c r="AB24" s="26">
        <v>397.51614600775008</v>
      </c>
      <c r="AC24" s="26"/>
      <c r="AD24" s="26"/>
      <c r="AE24" s="26"/>
      <c r="AF24" s="26"/>
      <c r="AG24" s="43">
        <v>376.70717670048452</v>
      </c>
      <c r="AH24" s="26"/>
      <c r="AI24" s="26"/>
      <c r="AJ24" s="26"/>
      <c r="AK24" s="26"/>
      <c r="AL24" s="26"/>
      <c r="AM24" s="26"/>
      <c r="AN24" s="26">
        <v>405.79163888292396</v>
      </c>
      <c r="AO24" s="26">
        <v>421.44182299740021</v>
      </c>
      <c r="AP24" s="26"/>
      <c r="AQ24" s="26">
        <v>434.08404755322101</v>
      </c>
      <c r="AR24" s="26"/>
      <c r="AS24" s="26">
        <v>422.797695465424</v>
      </c>
      <c r="AT24" s="26"/>
      <c r="AU24" s="26">
        <v>391.99266652096844</v>
      </c>
      <c r="AV24" s="29"/>
    </row>
    <row r="25" spans="1:48" ht="13.5" customHeight="1" x14ac:dyDescent="0.2">
      <c r="A25" s="48">
        <v>24</v>
      </c>
      <c r="B25" s="15">
        <v>143</v>
      </c>
      <c r="C25" s="6" t="s">
        <v>111</v>
      </c>
      <c r="D25" s="6" t="s">
        <v>112</v>
      </c>
      <c r="E25" s="7">
        <f>COUNT(I25:AV25)</f>
        <v>26</v>
      </c>
      <c r="F25" s="6">
        <f>G25/15</f>
        <v>388.13940763144058</v>
      </c>
      <c r="G25" s="9">
        <f>I25+J25+K25+L25+M25+O25+R25+S25+T25+W25+X25+Z25+AA25+AC25+AD25+AF25+AG25+AI25+AK25+AL25+AM25+AO25+AP25+AQ25+AR25+AS25+AT25+AU25+AV25</f>
        <v>5822.0911144716083</v>
      </c>
      <c r="H25" s="8">
        <f>I25+J25+K25+L25+M25+N25+O25+P25+Q25+R25+S25+T25+U25+V25+W25+X25+Y25+Z25+AA25+AB25+AC25+AD25+AE25+AF25+AG25+AH25+AI25+AJ25+AK25+AL25+AM25+AN25+AO25+AP25+AQ25+AR25+AS25+AT25+AU25+AV25</f>
        <v>9518.7789447205578</v>
      </c>
      <c r="I25" s="26"/>
      <c r="J25" s="26"/>
      <c r="K25" s="26"/>
      <c r="L25" s="26"/>
      <c r="M25" s="26"/>
      <c r="N25" s="43">
        <v>308.99571632555921</v>
      </c>
      <c r="O25" s="26"/>
      <c r="P25" s="43">
        <v>286.90288263555249</v>
      </c>
      <c r="Q25" s="43">
        <v>302.66787688218233</v>
      </c>
      <c r="R25" s="26"/>
      <c r="S25" s="26"/>
      <c r="T25" s="26"/>
      <c r="U25" s="43">
        <v>349.68289742648994</v>
      </c>
      <c r="V25" s="43">
        <v>344.87216392327218</v>
      </c>
      <c r="W25" s="26"/>
      <c r="X25" s="26">
        <v>384.36375097457005</v>
      </c>
      <c r="Y25" s="43">
        <v>342.40138209041186</v>
      </c>
      <c r="Z25" s="26"/>
      <c r="AA25" s="26"/>
      <c r="AB25" s="43">
        <v>350.04927522365233</v>
      </c>
      <c r="AC25" s="26">
        <v>376.43816741302101</v>
      </c>
      <c r="AD25" s="26">
        <v>379.42847256264599</v>
      </c>
      <c r="AE25" s="43">
        <v>345.26506498621507</v>
      </c>
      <c r="AF25" s="26"/>
      <c r="AG25" s="26">
        <v>367.58037315630281</v>
      </c>
      <c r="AH25" s="43">
        <v>346.18863713123551</v>
      </c>
      <c r="AI25" s="26">
        <v>369.06279937894351</v>
      </c>
      <c r="AJ25" s="43">
        <v>351.30262484622165</v>
      </c>
      <c r="AK25" s="26">
        <v>393.04361384594836</v>
      </c>
      <c r="AL25" s="26">
        <v>384.2762271529574</v>
      </c>
      <c r="AM25" s="26">
        <v>387.35909662230915</v>
      </c>
      <c r="AN25" s="43">
        <v>368.35930877815588</v>
      </c>
      <c r="AO25" s="26">
        <v>401.84545532216134</v>
      </c>
      <c r="AP25" s="26">
        <v>406.67162084055826</v>
      </c>
      <c r="AQ25" s="26">
        <v>402.17638927287805</v>
      </c>
      <c r="AR25" s="26">
        <v>402.88691329700794</v>
      </c>
      <c r="AS25" s="26">
        <v>371.17588322000859</v>
      </c>
      <c r="AT25" s="26">
        <v>417.24097109658157</v>
      </c>
      <c r="AU25" s="26"/>
      <c r="AV25" s="29">
        <v>378.54138031571495</v>
      </c>
    </row>
    <row r="26" spans="1:48" ht="13.5" customHeight="1" x14ac:dyDescent="0.2">
      <c r="A26" s="48">
        <v>25</v>
      </c>
      <c r="B26" s="15">
        <v>108</v>
      </c>
      <c r="C26" s="6" t="s">
        <v>36</v>
      </c>
      <c r="D26" s="6" t="s">
        <v>29</v>
      </c>
      <c r="E26" s="7">
        <f>COUNT(I26:AV26)</f>
        <v>17</v>
      </c>
      <c r="F26" s="6">
        <f>G26/15</f>
        <v>386.89009201302508</v>
      </c>
      <c r="G26" s="9">
        <f>I26+J26+K26+L26+M26+N26+O26+P26+Q26+R26+S26+T26+U26+W26+X26+Y26+Z26+AA26+AC26+AD26+AE26+AF26+AG26+AH26+AI26+AJ26+AK26+AL26+AM26+AN26+AO26+AP26+AQ26+AR26+AS26+AT26+AU26+AV26</f>
        <v>5803.3513801953759</v>
      </c>
      <c r="H26" s="8">
        <f>I26+J26+K26+L26+M26+N26+O26+P26+Q26+R26+S26+T26+U26+V26+W26+X26+Y26+Z26+AA26+AB26+AC26+AD26+AE26+AF26+AG26+AH26+AI26+AJ26+AK26+AL26+AM26+AN26+AO26+AP26+AQ26+AR26+AS26+AT26+AU26+AV26</f>
        <v>6332.9302877261798</v>
      </c>
      <c r="I26" s="26">
        <v>316.67258732978098</v>
      </c>
      <c r="J26" s="26">
        <v>387.20875420875416</v>
      </c>
      <c r="K26" s="26">
        <v>401.31618880281121</v>
      </c>
      <c r="L26" s="26">
        <v>406.86920807762715</v>
      </c>
      <c r="M26" s="26"/>
      <c r="N26" s="26">
        <v>401.37236236712681</v>
      </c>
      <c r="O26" s="26"/>
      <c r="P26" s="26">
        <v>417.1585449553877</v>
      </c>
      <c r="Q26" s="26"/>
      <c r="R26" s="26"/>
      <c r="S26" s="26"/>
      <c r="T26" s="26">
        <v>413.40193849467505</v>
      </c>
      <c r="U26" s="26">
        <v>289.86844174222972</v>
      </c>
      <c r="V26" s="43">
        <v>256.04113783267474</v>
      </c>
      <c r="W26" s="26">
        <v>411.33352569188969</v>
      </c>
      <c r="X26" s="26">
        <v>431.40188776271918</v>
      </c>
      <c r="Y26" s="26"/>
      <c r="Z26" s="26"/>
      <c r="AA26" s="26"/>
      <c r="AB26" s="43">
        <v>273.53776969812952</v>
      </c>
      <c r="AC26" s="26"/>
      <c r="AD26" s="26"/>
      <c r="AE26" s="26"/>
      <c r="AF26" s="26"/>
      <c r="AG26" s="26"/>
      <c r="AH26" s="26">
        <v>366.00977987929343</v>
      </c>
      <c r="AI26" s="26">
        <v>363.27618292535215</v>
      </c>
      <c r="AJ26" s="26"/>
      <c r="AK26" s="26">
        <v>401.14714661201947</v>
      </c>
      <c r="AL26" s="26">
        <v>401.71449691795931</v>
      </c>
      <c r="AM26" s="26"/>
      <c r="AN26" s="26"/>
      <c r="AO26" s="26">
        <v>394.60033442775011</v>
      </c>
      <c r="AP26" s="26"/>
      <c r="AQ26" s="26"/>
      <c r="AR26" s="26"/>
      <c r="AS26" s="26"/>
      <c r="AT26" s="26"/>
      <c r="AU26" s="26"/>
      <c r="AV26" s="29"/>
    </row>
    <row r="27" spans="1:48" ht="13.5" customHeight="1" x14ac:dyDescent="0.2">
      <c r="A27" s="48">
        <v>26</v>
      </c>
      <c r="B27" s="15">
        <v>168</v>
      </c>
      <c r="C27" s="6" t="s">
        <v>51</v>
      </c>
      <c r="D27" s="6" t="s">
        <v>52</v>
      </c>
      <c r="E27" s="7">
        <f>COUNT(I27:AV27)</f>
        <v>18</v>
      </c>
      <c r="F27" s="6">
        <f>G27/15</f>
        <v>385.69687784270423</v>
      </c>
      <c r="G27" s="9">
        <f>I27+J27+K27+L27+M27+N27+O27+P27+Q27+R27+S27+T27+U27+V27+W27+X27+Z27+AA27+AB27+AC27+AD27+AE27+AF27+AG27+AH27+AI27+AK27+AL27+AM27+AN27+AO27+AP27+AQ27+AR27+AT27+AU27+AV27</f>
        <v>5785.4531676405632</v>
      </c>
      <c r="H27" s="8">
        <f>I27+J27+K27+L27+M27+N27+O27+P27+Q27+R27+S27+T27+U27+V27+W27+X27+Y27+Z27+AA27+AB27+AC27+AD27+AE27+AF27+AG27+AH27+AI27+AJ27+AK27+AL27+AM27+AN27+AO27+AP27+AQ27+AR27+AS27+AT27+AU27+AV27</f>
        <v>6813.4634231895452</v>
      </c>
      <c r="I27" s="26">
        <v>372.55772646536423</v>
      </c>
      <c r="J27" s="26">
        <v>390.23737373737379</v>
      </c>
      <c r="K27" s="26"/>
      <c r="L27" s="26">
        <v>389.28642567843156</v>
      </c>
      <c r="M27" s="26">
        <v>369.78428398997255</v>
      </c>
      <c r="N27" s="26"/>
      <c r="O27" s="26">
        <v>356.76132701421807</v>
      </c>
      <c r="P27" s="26"/>
      <c r="Q27" s="26"/>
      <c r="R27" s="26"/>
      <c r="S27" s="26"/>
      <c r="T27" s="26"/>
      <c r="U27" s="26"/>
      <c r="V27" s="26"/>
      <c r="W27" s="26"/>
      <c r="X27" s="26">
        <v>397.60629033060741</v>
      </c>
      <c r="Y27" s="43">
        <v>335.812697955658</v>
      </c>
      <c r="Z27" s="26">
        <v>382.04547605699429</v>
      </c>
      <c r="AA27" s="26"/>
      <c r="AB27" s="26">
        <v>388.013203846338</v>
      </c>
      <c r="AC27" s="26"/>
      <c r="AD27" s="26">
        <v>389.50229245364642</v>
      </c>
      <c r="AE27" s="26"/>
      <c r="AF27" s="26"/>
      <c r="AG27" s="26"/>
      <c r="AH27" s="26"/>
      <c r="AI27" s="26">
        <v>355.83892174027949</v>
      </c>
      <c r="AJ27" s="43">
        <v>339.80109522824512</v>
      </c>
      <c r="AK27" s="26">
        <v>389.40170178643041</v>
      </c>
      <c r="AL27" s="26"/>
      <c r="AM27" s="26"/>
      <c r="AN27" s="26">
        <v>388.89931171663966</v>
      </c>
      <c r="AO27" s="26">
        <v>402.70593548229613</v>
      </c>
      <c r="AP27" s="26">
        <v>414.70151102303691</v>
      </c>
      <c r="AQ27" s="26"/>
      <c r="AR27" s="26"/>
      <c r="AS27" s="43">
        <v>352.3964623650802</v>
      </c>
      <c r="AT27" s="26"/>
      <c r="AU27" s="26">
        <v>398.11138631893357</v>
      </c>
      <c r="AV27" s="29"/>
    </row>
    <row r="28" spans="1:48" ht="13.5" customHeight="1" x14ac:dyDescent="0.2">
      <c r="A28" s="48">
        <v>27</v>
      </c>
      <c r="B28" s="15">
        <v>106</v>
      </c>
      <c r="C28" s="6" t="s">
        <v>25</v>
      </c>
      <c r="D28" s="6" t="s">
        <v>18</v>
      </c>
      <c r="E28" s="7">
        <f>COUNT(I28:AV28)</f>
        <v>33</v>
      </c>
      <c r="F28" s="6">
        <f>G28/15</f>
        <v>373.96515569142065</v>
      </c>
      <c r="G28" s="9">
        <f>K28+L28+P28+U28+V28+W28+X28+Z28+AA28+AC28+AF28+AH28+AI28+AK28+AM28+AO28+AP28+AQ28+AR28+AT28+AU28+AV28</f>
        <v>5609.4773353713099</v>
      </c>
      <c r="H28" s="8">
        <f>I28+J28+K28+L28+M28+N28+O28+P28+Q28+R28+S28+T28+U28+V28+W28+X28+Y28+Z28+AA28+AB28+AC28+AD28+AE28+AF28+AG28+AH28+AI28+AJ28+AK28+AL28+AM28+AN28+AO28+AP28+AQ28+AR28+AS28+AT28+AU28+AV28</f>
        <v>11804.986957115172</v>
      </c>
      <c r="I28" s="43">
        <v>355.38780343398457</v>
      </c>
      <c r="J28" s="43">
        <v>350.86700336700335</v>
      </c>
      <c r="K28" s="26"/>
      <c r="L28" s="26">
        <v>362.90039553435076</v>
      </c>
      <c r="M28" s="43">
        <v>336</v>
      </c>
      <c r="N28" s="43">
        <v>350.24988100904329</v>
      </c>
      <c r="O28" s="43">
        <v>355.27582938388628</v>
      </c>
      <c r="P28" s="26">
        <v>361.38469457789972</v>
      </c>
      <c r="Q28" s="43">
        <v>324.26617177496473</v>
      </c>
      <c r="R28" s="43">
        <v>334.14593629303533</v>
      </c>
      <c r="S28" s="43">
        <v>346.0433095724344</v>
      </c>
      <c r="T28" s="43">
        <v>356.11613019025958</v>
      </c>
      <c r="U28" s="26">
        <v>369.64725614550036</v>
      </c>
      <c r="V28" s="26">
        <v>384.58116347839734</v>
      </c>
      <c r="W28" s="26">
        <v>378.75700305369196</v>
      </c>
      <c r="X28" s="26">
        <v>396.49652472504692</v>
      </c>
      <c r="Y28" s="43">
        <v>331.06104232651887</v>
      </c>
      <c r="Z28" s="26"/>
      <c r="AA28" s="26"/>
      <c r="AB28" s="43">
        <v>338.10936229249387</v>
      </c>
      <c r="AC28" s="26"/>
      <c r="AD28" s="43">
        <v>346.49932235646929</v>
      </c>
      <c r="AE28" s="43">
        <v>329.73611658133109</v>
      </c>
      <c r="AF28" s="26"/>
      <c r="AG28" s="43">
        <v>347.16385148700374</v>
      </c>
      <c r="AH28" s="26">
        <v>367.37690714988469</v>
      </c>
      <c r="AI28" s="26">
        <v>366.06267825091118</v>
      </c>
      <c r="AJ28" s="43">
        <v>351.35760399769197</v>
      </c>
      <c r="AK28" s="26">
        <v>379.53289971933884</v>
      </c>
      <c r="AL28" s="43">
        <v>349.75498670609136</v>
      </c>
      <c r="AM28" s="26">
        <v>367.40119306505983</v>
      </c>
      <c r="AN28" s="43">
        <v>343.10755981510147</v>
      </c>
      <c r="AO28" s="26">
        <v>386.67903479757342</v>
      </c>
      <c r="AP28" s="26">
        <v>365.41504967935475</v>
      </c>
      <c r="AQ28" s="26">
        <v>372.04865910975946</v>
      </c>
      <c r="AR28" s="26"/>
      <c r="AS28" s="43">
        <v>350.36771115654665</v>
      </c>
      <c r="AT28" s="26"/>
      <c r="AU28" s="26">
        <v>374.43238386634619</v>
      </c>
      <c r="AV28" s="29">
        <v>376.76149221819594</v>
      </c>
    </row>
    <row r="29" spans="1:48" ht="13.5" customHeight="1" x14ac:dyDescent="0.2">
      <c r="A29" s="48">
        <v>28</v>
      </c>
      <c r="B29" s="15">
        <v>167</v>
      </c>
      <c r="C29" s="6" t="s">
        <v>58</v>
      </c>
      <c r="D29" s="6" t="s">
        <v>9</v>
      </c>
      <c r="E29" s="7">
        <f>COUNT(I29:AV29)</f>
        <v>19</v>
      </c>
      <c r="F29" s="6">
        <f>G29/15</f>
        <v>373.88884626811858</v>
      </c>
      <c r="G29" s="9">
        <f>J29+K29+L29+M29+N29+O29+P29+Q29+R29+S29+T29+V29+W29+X29+Y29+Z29+AB29+AC29+AD29+AE29+AF29+AG29+AH29+AI29+AK29+AL29+AM29+AN29+AO29+AP29+AQ29+AR29+AS29+AT29+AU29+AV29</f>
        <v>5608.3326940217785</v>
      </c>
      <c r="H29" s="8">
        <f>I29+J29+K29+L29+M29+N29+O29+P29+Q29+R29+S29+T29+U29+V29+W29+X29+Y29+Z29+AA29+AB29+AC29+AD29+AE29+AF29+AG29+AH29+AI29+AJ29+AK29+AL29+AM29+AN29+AO29+AP29+AQ29+AR29+AS29+AT29+AU29+AV29</f>
        <v>6876.0274273202722</v>
      </c>
      <c r="I29" s="43">
        <v>333.5168738898758</v>
      </c>
      <c r="J29" s="26">
        <v>372.79292929292944</v>
      </c>
      <c r="K29" s="26">
        <v>397.3788036099354</v>
      </c>
      <c r="L29" s="26"/>
      <c r="M29" s="26">
        <v>383.3895577357556</v>
      </c>
      <c r="N29" s="26">
        <v>370.43074726320799</v>
      </c>
      <c r="O29" s="26">
        <v>383.54805687203805</v>
      </c>
      <c r="P29" s="26"/>
      <c r="Q29" s="26">
        <v>394.99894646417169</v>
      </c>
      <c r="R29" s="26"/>
      <c r="S29" s="26">
        <v>367.0749709339035</v>
      </c>
      <c r="T29" s="26"/>
      <c r="U29" s="43">
        <v>338.88673410556112</v>
      </c>
      <c r="V29" s="26"/>
      <c r="W29" s="26"/>
      <c r="X29" s="26"/>
      <c r="Y29" s="26">
        <v>383.27886553412043</v>
      </c>
      <c r="Z29" s="26"/>
      <c r="AA29" s="43">
        <v>320.61256281734586</v>
      </c>
      <c r="AB29" s="26"/>
      <c r="AC29" s="26"/>
      <c r="AD29" s="26">
        <v>353.51077020675336</v>
      </c>
      <c r="AE29" s="26"/>
      <c r="AF29" s="26">
        <v>367.58826325968266</v>
      </c>
      <c r="AG29" s="26"/>
      <c r="AH29" s="26">
        <v>361.27035639289863</v>
      </c>
      <c r="AI29" s="26"/>
      <c r="AJ29" s="43">
        <v>274.67856248571093</v>
      </c>
      <c r="AK29" s="26"/>
      <c r="AL29" s="26"/>
      <c r="AM29" s="26"/>
      <c r="AN29" s="26"/>
      <c r="AO29" s="26">
        <v>353.8416472397505</v>
      </c>
      <c r="AP29" s="26">
        <v>383.5892989843943</v>
      </c>
      <c r="AQ29" s="26">
        <v>379.63948023223668</v>
      </c>
      <c r="AR29" s="26"/>
      <c r="AS29" s="26"/>
      <c r="AT29" s="26">
        <v>356</v>
      </c>
      <c r="AU29" s="26"/>
      <c r="AV29" s="29"/>
    </row>
    <row r="30" spans="1:48" ht="13.5" customHeight="1" x14ac:dyDescent="0.2">
      <c r="A30" s="48">
        <v>29</v>
      </c>
      <c r="B30" s="15">
        <v>169</v>
      </c>
      <c r="C30" s="6" t="s">
        <v>93</v>
      </c>
      <c r="D30" s="6" t="s">
        <v>94</v>
      </c>
      <c r="E30" s="7">
        <f>COUNT(I30:AV30)</f>
        <v>19</v>
      </c>
      <c r="F30" s="6">
        <f>G30/15</f>
        <v>371.24395114427136</v>
      </c>
      <c r="G30" s="9">
        <f>I30+J30+K30+L30+N30+O30+P30+Q30+R30+S30+T30+U30+W30+X30+Y30+Z30+AC30+AD30+AE30+AF30+AG30+AH30+AI30+AJ30+AK30+AL30+AM30+AN30+AO30+AP30+AQ30+AR30+AS30+AT30+AU30+AV30</f>
        <v>5568.6592671640701</v>
      </c>
      <c r="H30" s="8">
        <f>I30+J30+K30+L30+M30+N30+O30+P30+Q30+R30+S30+T30+U30+V30+W30+X30+Y30+Z30+AA30+AB30+AC30+AD30+AE30+AF30+AG30+AH30+AI30+AJ30+AK30+AL30+AM30+AN30+AO30+AP30+AQ30+AR30+AS30+AT30+AU30+AV30</f>
        <v>6870.2420514322121</v>
      </c>
      <c r="I30" s="26"/>
      <c r="J30" s="26"/>
      <c r="K30" s="26">
        <v>359.84346298218986</v>
      </c>
      <c r="L30" s="26"/>
      <c r="M30" s="43">
        <v>324.50868125406214</v>
      </c>
      <c r="N30" s="26">
        <v>363.67602728859288</v>
      </c>
      <c r="O30" s="26"/>
      <c r="P30" s="26"/>
      <c r="Q30" s="26"/>
      <c r="R30" s="26"/>
      <c r="S30" s="26"/>
      <c r="T30" s="26"/>
      <c r="U30" s="26"/>
      <c r="V30" s="43">
        <v>324.27969539162052</v>
      </c>
      <c r="W30" s="26"/>
      <c r="X30" s="26">
        <v>352.18552494069638</v>
      </c>
      <c r="Y30" s="26"/>
      <c r="Z30" s="26">
        <v>336.6021827924892</v>
      </c>
      <c r="AA30" s="43">
        <v>332.51119468651621</v>
      </c>
      <c r="AB30" s="43">
        <v>320.2832129359424</v>
      </c>
      <c r="AC30" s="26"/>
      <c r="AD30" s="26">
        <v>342.48969116756541</v>
      </c>
      <c r="AE30" s="26"/>
      <c r="AF30" s="26"/>
      <c r="AG30" s="26">
        <v>402.85087132264368</v>
      </c>
      <c r="AH30" s="26"/>
      <c r="AI30" s="26"/>
      <c r="AJ30" s="26">
        <v>352.29878174909913</v>
      </c>
      <c r="AK30" s="26"/>
      <c r="AL30" s="26"/>
      <c r="AM30" s="26"/>
      <c r="AN30" s="26">
        <v>387.38712265910203</v>
      </c>
      <c r="AO30" s="26">
        <v>370.12852278136484</v>
      </c>
      <c r="AP30" s="26">
        <v>383.25076376847494</v>
      </c>
      <c r="AQ30" s="26">
        <v>381.93862316837169</v>
      </c>
      <c r="AR30" s="26">
        <v>391.51610744670677</v>
      </c>
      <c r="AS30" s="26">
        <v>374.65645951214867</v>
      </c>
      <c r="AT30" s="26">
        <v>407.0756005609486</v>
      </c>
      <c r="AU30" s="26">
        <v>362.75952502367613</v>
      </c>
      <c r="AV30" s="29"/>
    </row>
    <row r="31" spans="1:48" ht="13.5" customHeight="1" x14ac:dyDescent="0.2">
      <c r="A31" s="47">
        <v>30</v>
      </c>
      <c r="B31" s="17">
        <v>155</v>
      </c>
      <c r="C31" s="2" t="s">
        <v>110</v>
      </c>
      <c r="D31" s="2" t="s">
        <v>14</v>
      </c>
      <c r="E31" s="3">
        <f>COUNT(I31:AV31)</f>
        <v>20</v>
      </c>
      <c r="F31" s="2">
        <f>G31/15</f>
        <v>367.41342266580375</v>
      </c>
      <c r="G31" s="4">
        <f>I31+J31+K31+L31+N31+O31+P31+Q31+R31+S31+T31+U31+V31+W31+X31+Y31+Z31+AA31+AC31+AD31+AF31+AG31+AH31+AI31+AJ31+AL31+AM31+AO31+AP31+AQ31+AR31+AS31+AT31+AU31+AV31</f>
        <v>5511.2013399870566</v>
      </c>
      <c r="H31" s="5">
        <f>I31+J31+K31+L31+M31+N31+O31+P31+Q31+R31+S31+T31+U31+V31+W31+X31+Y31+Z31+AA31+AB31+AC31+AD31+AE31+AF31+AG31+AH31+AI31+AJ31+AK31+AL31+AM31+AN31+AO31+AP31+AQ31+AR31+AS31+AT31+AU31+AV31</f>
        <v>7117.9638364892953</v>
      </c>
      <c r="I31" s="27"/>
      <c r="J31" s="27"/>
      <c r="K31" s="27"/>
      <c r="L31" s="27"/>
      <c r="M31" s="44">
        <v>325.12457057967879</v>
      </c>
      <c r="N31" s="27"/>
      <c r="O31" s="27"/>
      <c r="P31" s="27"/>
      <c r="Q31" s="27"/>
      <c r="R31" s="27"/>
      <c r="S31" s="27"/>
      <c r="T31" s="27"/>
      <c r="U31" s="27"/>
      <c r="V31" s="27">
        <v>339.95760605029704</v>
      </c>
      <c r="W31" s="27"/>
      <c r="X31" s="27">
        <v>366.08496591078745</v>
      </c>
      <c r="Y31" s="27"/>
      <c r="Z31" s="27"/>
      <c r="AA31" s="27">
        <v>363.51412127414108</v>
      </c>
      <c r="AB31" s="44">
        <v>274.19891881548108</v>
      </c>
      <c r="AC31" s="27"/>
      <c r="AD31" s="27">
        <v>341.9100896796333</v>
      </c>
      <c r="AE31" s="44">
        <v>338.53958251280028</v>
      </c>
      <c r="AF31" s="27"/>
      <c r="AG31" s="27"/>
      <c r="AH31" s="27">
        <v>366.9488538745062</v>
      </c>
      <c r="AI31" s="27">
        <v>349.91741270522948</v>
      </c>
      <c r="AJ31" s="27"/>
      <c r="AK31" s="44">
        <v>337.19205239007442</v>
      </c>
      <c r="AL31" s="27">
        <v>348.59370715248053</v>
      </c>
      <c r="AM31" s="27">
        <v>361.11066775731706</v>
      </c>
      <c r="AN31" s="44">
        <v>331.70737220420199</v>
      </c>
      <c r="AO31" s="27">
        <v>374.54077211311949</v>
      </c>
      <c r="AP31" s="27">
        <v>393.88985220047891</v>
      </c>
      <c r="AQ31" s="27">
        <v>376.41139065523919</v>
      </c>
      <c r="AR31" s="27">
        <v>392.3764458464774</v>
      </c>
      <c r="AS31" s="27">
        <v>356.27407160857774</v>
      </c>
      <c r="AT31" s="27">
        <v>396.30648186934275</v>
      </c>
      <c r="AU31" s="27">
        <v>383.36490128942955</v>
      </c>
      <c r="AV31" s="30"/>
    </row>
    <row r="32" spans="1:48" ht="13.5" customHeight="1" x14ac:dyDescent="0.2">
      <c r="A32" s="47">
        <v>31</v>
      </c>
      <c r="B32" s="17">
        <v>147</v>
      </c>
      <c r="C32" s="2" t="s">
        <v>30</v>
      </c>
      <c r="D32" s="2" t="s">
        <v>31</v>
      </c>
      <c r="E32" s="3">
        <f>COUNT(I32:AV32)</f>
        <v>26</v>
      </c>
      <c r="F32" s="2">
        <f>G32/15</f>
        <v>351.96079037379974</v>
      </c>
      <c r="G32" s="4">
        <f>I32+J32+K32+M32+N32+O32+S32+T32+U32+V32+W32+X32+Y32+Z32+AA32+AB32+AF32+AI32+AK32+AL32+AM32+AN32+AP32+AQ32+AR32+AS32+AT32+AU32+AV32</f>
        <v>5279.4118556069961</v>
      </c>
      <c r="H32" s="5">
        <f>I32+J32+K32+L32+M32+N32+O32+P32+Q32+R32+S32+T32+U32+V32+W32+X32+Y32+Z32+AA32+AB32+AC32+AD32+AE32+AF32+AG32+AH32+AI32+AJ32+AK32+AL32+AM32+AN32+AO32+AP32+AQ32+AR32+AS32+AT32+AU32+AV32</f>
        <v>8778.4769371140501</v>
      </c>
      <c r="I32" s="27">
        <v>344.72468916518653</v>
      </c>
      <c r="J32" s="27">
        <v>343.81818181818176</v>
      </c>
      <c r="K32" s="27">
        <v>356.91398450602969</v>
      </c>
      <c r="L32" s="44">
        <v>334.75390554601756</v>
      </c>
      <c r="M32" s="27"/>
      <c r="N32" s="27">
        <v>353.72177270083034</v>
      </c>
      <c r="O32" s="27"/>
      <c r="P32" s="44">
        <v>316.75875085792711</v>
      </c>
      <c r="Q32" s="44">
        <v>319.17678331199249</v>
      </c>
      <c r="R32" s="44">
        <v>339.1885045060011</v>
      </c>
      <c r="S32" s="27"/>
      <c r="T32" s="27"/>
      <c r="U32" s="27">
        <v>345.08307563289486</v>
      </c>
      <c r="V32" s="27">
        <v>340.98866877764112</v>
      </c>
      <c r="W32" s="27">
        <v>346.03320589578971</v>
      </c>
      <c r="X32" s="27"/>
      <c r="Y32" s="27"/>
      <c r="Z32" s="27"/>
      <c r="AA32" s="27"/>
      <c r="AB32" s="27"/>
      <c r="AC32" s="44">
        <v>324.96004698361787</v>
      </c>
      <c r="AD32" s="44">
        <v>291.75437584705446</v>
      </c>
      <c r="AE32" s="44">
        <v>279.17920441118542</v>
      </c>
      <c r="AF32" s="27"/>
      <c r="AG32" s="44">
        <v>319.98420644056</v>
      </c>
      <c r="AH32" s="44">
        <v>329.00703387714941</v>
      </c>
      <c r="AI32" s="27"/>
      <c r="AJ32" s="44">
        <v>336.8545393182585</v>
      </c>
      <c r="AK32" s="27">
        <v>355.99189201229547</v>
      </c>
      <c r="AL32" s="27"/>
      <c r="AM32" s="27">
        <v>346.77393611715172</v>
      </c>
      <c r="AN32" s="27">
        <v>349.65133757529861</v>
      </c>
      <c r="AO32" s="44">
        <v>307.44773040729376</v>
      </c>
      <c r="AP32" s="27">
        <v>349.38072826356199</v>
      </c>
      <c r="AQ32" s="27">
        <v>361.41553773845726</v>
      </c>
      <c r="AR32" s="27">
        <v>384.11879042793862</v>
      </c>
      <c r="AS32" s="27"/>
      <c r="AT32" s="27"/>
      <c r="AU32" s="27">
        <v>354.40372987542798</v>
      </c>
      <c r="AV32" s="30">
        <v>346.39232510030956</v>
      </c>
    </row>
    <row r="33" spans="1:48" ht="13.5" customHeight="1" x14ac:dyDescent="0.2">
      <c r="A33" s="48">
        <v>32</v>
      </c>
      <c r="B33" s="16">
        <v>135</v>
      </c>
      <c r="C33" s="6" t="s">
        <v>33</v>
      </c>
      <c r="D33" s="6" t="s">
        <v>34</v>
      </c>
      <c r="E33" s="7">
        <f>COUNT(I33:AV33)</f>
        <v>27</v>
      </c>
      <c r="F33" s="6">
        <f>G33/15</f>
        <v>305.86778133624676</v>
      </c>
      <c r="G33" s="9">
        <f>L33+M33+N33+P33+Q33+R33+S33+T33+U33+W33+X33+Z33+AA33+AC33+AD33+AE33+AF33+AG33+AJ33+AK33+AM33+AN33+AO33+AP33+AQ33+AR33+AT33+AV33</f>
        <v>4588.0167200437018</v>
      </c>
      <c r="H33" s="8">
        <f>I33+J33+K33+L33+M33+N33+O33+P33+Q33+R33+S33+T33+U33+V33+W33+X33+Y33+Z33+AA33+AB33+AC33+AD33+AE33+AF33+AG33+AH33+AI33+AJ33+AK33+AL33+AM33+AN33+AO33+AP33+AQ33+AR33+AS33+AT33+AU33+AV33</f>
        <v>7719.4149554882388</v>
      </c>
      <c r="I33" s="43">
        <v>260.69271758436946</v>
      </c>
      <c r="J33" s="43">
        <v>271.53535353535358</v>
      </c>
      <c r="K33" s="43">
        <v>258.57998562415139</v>
      </c>
      <c r="L33" s="26">
        <v>313.10195680423419</v>
      </c>
      <c r="M33" s="26"/>
      <c r="N33" s="26">
        <v>309.07504363001749</v>
      </c>
      <c r="O33" s="43">
        <v>261.73042654028438</v>
      </c>
      <c r="P33" s="26">
        <v>311.78877831159912</v>
      </c>
      <c r="Q33" s="26"/>
      <c r="R33" s="26">
        <v>315.31375887702984</v>
      </c>
      <c r="S33" s="26">
        <v>311.17139634834018</v>
      </c>
      <c r="T33" s="26">
        <v>283.15633600574358</v>
      </c>
      <c r="U33" s="26">
        <v>317.92337124587243</v>
      </c>
      <c r="V33" s="43">
        <v>280.93580718603619</v>
      </c>
      <c r="W33" s="26">
        <v>326.95664719036279</v>
      </c>
      <c r="X33" s="26">
        <v>297.64776139210062</v>
      </c>
      <c r="Y33" s="43">
        <v>244.63792110567238</v>
      </c>
      <c r="Z33" s="26">
        <v>296.40217842399181</v>
      </c>
      <c r="AA33" s="26">
        <v>304.31622789579001</v>
      </c>
      <c r="AB33" s="43">
        <v>280.08037123857821</v>
      </c>
      <c r="AC33" s="26"/>
      <c r="AD33" s="26"/>
      <c r="AE33" s="26"/>
      <c r="AF33" s="26"/>
      <c r="AG33" s="26"/>
      <c r="AH33" s="43">
        <v>266.54429580463739</v>
      </c>
      <c r="AI33" s="43">
        <v>276.086022926233</v>
      </c>
      <c r="AJ33" s="26"/>
      <c r="AK33" s="26"/>
      <c r="AL33" s="43">
        <v>223.84080693429348</v>
      </c>
      <c r="AM33" s="26"/>
      <c r="AN33" s="26"/>
      <c r="AO33" s="26">
        <v>290.46270642369791</v>
      </c>
      <c r="AP33" s="26">
        <v>302.92296259598709</v>
      </c>
      <c r="AQ33" s="26">
        <v>296.40917887752278</v>
      </c>
      <c r="AR33" s="26">
        <v>311.36841602141283</v>
      </c>
      <c r="AS33" s="43">
        <v>227.17417146117634</v>
      </c>
      <c r="AT33" s="26"/>
      <c r="AU33" s="43">
        <v>279.56035550375168</v>
      </c>
      <c r="AV33" s="29"/>
    </row>
    <row r="34" spans="1:48" ht="13.5" customHeight="1" x14ac:dyDescent="0.2">
      <c r="A34" s="47">
        <v>33</v>
      </c>
      <c r="B34" s="17">
        <v>114</v>
      </c>
      <c r="C34" s="2" t="s">
        <v>27</v>
      </c>
      <c r="D34" s="2" t="s">
        <v>28</v>
      </c>
      <c r="E34" s="3">
        <f>COUNT(I34:AV34)</f>
        <v>34</v>
      </c>
      <c r="F34" s="2">
        <f>G34/15</f>
        <v>302.88160573654295</v>
      </c>
      <c r="G34" s="4">
        <f>K34+S34+T34+U34+W34+AA34+AC34+AD34+AE34+AF34+AH34+AI34+AJ34+AK34+AN34+AO34+AP34+AR34+AT34+AU34+AV34</f>
        <v>4543.2240860481443</v>
      </c>
      <c r="H34" s="5">
        <f>I34+J34+K34+L34+M34+N34+O34+P34+Q34+R34+S34+T34+U34+V34+W34+X34+Y34+Z34+AA34+AB34+AC34+AD34+AE34+AF34+AG34+AH34+AI34+AJ34+AK34+AL34+AM34+AN34+AO34+AP34+AQ34+AR34+AS34+AT34+AU34+AV34</f>
        <v>8988.7470690165064</v>
      </c>
      <c r="I34" s="44">
        <v>261.62818235642385</v>
      </c>
      <c r="J34" s="44">
        <v>185.17340067340069</v>
      </c>
      <c r="K34" s="27"/>
      <c r="L34" s="44">
        <v>258.68231098295496</v>
      </c>
      <c r="M34" s="44">
        <v>171.38332662767061</v>
      </c>
      <c r="N34" s="44">
        <v>196.26103971653708</v>
      </c>
      <c r="O34" s="44">
        <v>214.57213270142176</v>
      </c>
      <c r="P34" s="44">
        <v>241.76046671242261</v>
      </c>
      <c r="Q34" s="44">
        <v>227.53375366711509</v>
      </c>
      <c r="R34" s="44">
        <v>199.96511483034999</v>
      </c>
      <c r="S34" s="27"/>
      <c r="T34" s="27">
        <v>311.43352877826965</v>
      </c>
      <c r="U34" s="27">
        <v>297.162325069448</v>
      </c>
      <c r="V34" s="44">
        <v>202.47036348886502</v>
      </c>
      <c r="W34" s="27">
        <v>302.1622303974608</v>
      </c>
      <c r="X34" s="44">
        <v>227.04244977854444</v>
      </c>
      <c r="Y34" s="44">
        <v>264.50619061330269</v>
      </c>
      <c r="Z34" s="44">
        <v>216.95996272215632</v>
      </c>
      <c r="AA34" s="27">
        <v>284.36263614498671</v>
      </c>
      <c r="AB34" s="44">
        <v>280.22197770654941</v>
      </c>
      <c r="AC34" s="27">
        <v>324.0542570433073</v>
      </c>
      <c r="AD34" s="27">
        <v>310.833645722195</v>
      </c>
      <c r="AE34" s="27">
        <v>302.86963371406068</v>
      </c>
      <c r="AF34" s="27"/>
      <c r="AG34" s="44">
        <v>281.87755976122276</v>
      </c>
      <c r="AH34" s="27"/>
      <c r="AI34" s="27">
        <v>292.61008886392915</v>
      </c>
      <c r="AJ34" s="27">
        <v>289.70528997419785</v>
      </c>
      <c r="AK34" s="27">
        <v>309.09809774134624</v>
      </c>
      <c r="AL34" s="44">
        <v>226.4280519356646</v>
      </c>
      <c r="AM34" s="44">
        <v>260.77050455878543</v>
      </c>
      <c r="AN34" s="27">
        <v>288.46871079666812</v>
      </c>
      <c r="AO34" s="27">
        <v>308.42660287314936</v>
      </c>
      <c r="AP34" s="27">
        <v>314.06297305479859</v>
      </c>
      <c r="AQ34" s="44">
        <v>270.94940558473877</v>
      </c>
      <c r="AR34" s="27">
        <v>312.24468661377171</v>
      </c>
      <c r="AS34" s="44">
        <v>257.33678855023527</v>
      </c>
      <c r="AT34" s="27"/>
      <c r="AU34" s="27"/>
      <c r="AV34" s="30">
        <v>295.72937926055499</v>
      </c>
    </row>
    <row r="35" spans="1:48" ht="13.5" customHeight="1" x14ac:dyDescent="0.2">
      <c r="A35" s="47">
        <v>34</v>
      </c>
      <c r="B35" s="17">
        <v>141</v>
      </c>
      <c r="C35" s="2" t="s">
        <v>8</v>
      </c>
      <c r="D35" s="2" t="s">
        <v>35</v>
      </c>
      <c r="E35" s="3">
        <f>COUNT(I35:AV35)</f>
        <v>31</v>
      </c>
      <c r="F35" s="2">
        <f>G35/15</f>
        <v>298.79725190445424</v>
      </c>
      <c r="G35" s="4">
        <f>I35+J35+K35+L35+M35+N35+P35+Q35+S35+T35+V35+W35+X35+Z35+AB35+AK35+AL35+AM35+AO35+AP35+AQ35+AR35+AT35+AU35</f>
        <v>4481.9587785668136</v>
      </c>
      <c r="H35" s="5">
        <f>I35+J35+K35+L35+M35+N35+O35+P35+Q35+R35+S35+T35+U35+V35+W35+X35+Y35+Z35+AA35+AB35+AC35+AD35+AE35+AF35+AG35+AH35+AI35+AJ35+AK35+AL35+AM35+AN35+AO35+AP35+AQ35+AR35+AS35+AT35+AU35+AV35</f>
        <v>8262.6711935262629</v>
      </c>
      <c r="I35" s="27">
        <v>307.41859088217882</v>
      </c>
      <c r="J35" s="27">
        <v>283.43602693602691</v>
      </c>
      <c r="K35" s="27">
        <v>282.4359076751058</v>
      </c>
      <c r="L35" s="27"/>
      <c r="M35" s="27"/>
      <c r="N35" s="27"/>
      <c r="O35" s="44">
        <v>224.78104265402851</v>
      </c>
      <c r="P35" s="27"/>
      <c r="Q35" s="27"/>
      <c r="R35" s="44">
        <v>248.43099796503179</v>
      </c>
      <c r="S35" s="27"/>
      <c r="T35" s="27"/>
      <c r="U35" s="44">
        <v>252.9220609046597</v>
      </c>
      <c r="V35" s="27"/>
      <c r="W35" s="27">
        <v>275</v>
      </c>
      <c r="X35" s="27">
        <v>314.3149810062539</v>
      </c>
      <c r="Y35" s="44">
        <v>167.50683846818333</v>
      </c>
      <c r="Z35" s="27"/>
      <c r="AA35" s="44">
        <v>259.96767065786298</v>
      </c>
      <c r="AB35" s="27">
        <v>287.07458259579971</v>
      </c>
      <c r="AC35" s="44">
        <v>239.22595619003528</v>
      </c>
      <c r="AD35" s="44">
        <v>244.58750252314098</v>
      </c>
      <c r="AE35" s="44">
        <v>238.84285151634504</v>
      </c>
      <c r="AF35" s="44">
        <v>262.93035406848753</v>
      </c>
      <c r="AG35" s="44">
        <v>217.16813448617393</v>
      </c>
      <c r="AH35" s="44">
        <v>266.34789057108037</v>
      </c>
      <c r="AI35" s="44">
        <v>242.83032164998417</v>
      </c>
      <c r="AJ35" s="44">
        <v>245.24974687816405</v>
      </c>
      <c r="AK35" s="27">
        <v>292.21109725130304</v>
      </c>
      <c r="AL35" s="27">
        <v>292.10592204881186</v>
      </c>
      <c r="AM35" s="27">
        <v>313.58857211260306</v>
      </c>
      <c r="AN35" s="44">
        <v>251.75969982256083</v>
      </c>
      <c r="AO35" s="27">
        <v>313.1201864983949</v>
      </c>
      <c r="AP35" s="27">
        <v>309.41361847356393</v>
      </c>
      <c r="AQ35" s="27">
        <v>307.52446779098716</v>
      </c>
      <c r="AR35" s="27">
        <v>315.20767613038902</v>
      </c>
      <c r="AS35" s="44">
        <v>182.43030130125362</v>
      </c>
      <c r="AT35" s="27">
        <v>287.0130402316646</v>
      </c>
      <c r="AU35" s="27">
        <v>302.0941089337316</v>
      </c>
      <c r="AV35" s="55">
        <v>235.73104530245598</v>
      </c>
    </row>
    <row r="36" spans="1:48" ht="13.5" customHeight="1" x14ac:dyDescent="0.2">
      <c r="A36" s="48">
        <v>35</v>
      </c>
      <c r="B36" s="15">
        <v>161</v>
      </c>
      <c r="C36" s="6" t="s">
        <v>88</v>
      </c>
      <c r="D36" s="6" t="s">
        <v>79</v>
      </c>
      <c r="E36" s="7">
        <f>COUNT(I36:AV36)</f>
        <v>17</v>
      </c>
      <c r="F36" s="6">
        <f>G36/15</f>
        <v>293.98310262013632</v>
      </c>
      <c r="G36" s="9">
        <f>I36+J36+K36+L36+M36+N36+O36+P36+Q36+R36+S36+T36+U36+V36+W36+X36+Y36+Z36+AA36+AB36+AC36+AD36+AE36+AF36+AG36+AH36+AI36+AJ36+AK36+AM36+AN36+AO36+AP36+AQ36+AR36+AS36+AT36+AV36</f>
        <v>4409.7465393020448</v>
      </c>
      <c r="H36" s="8">
        <f>I36+J36+K36+L36+M36+N36+O36+P36+Q36+R36+S36+T36+U36+V36+W36+X36+Y36+Z36+AA36+AB36+AC36+AD36+AE36+AF36+AG36+AH36+AI36+AJ36+AK36+AL36+AM36+AN36+AO36+AP36+AQ36+AR36+AS36+AT36+AU36+AV36</f>
        <v>4940.9187980089027</v>
      </c>
      <c r="I36" s="26"/>
      <c r="J36" s="26"/>
      <c r="K36" s="26">
        <v>287.00902483827167</v>
      </c>
      <c r="L36" s="26"/>
      <c r="M36" s="26">
        <v>291.45285919140042</v>
      </c>
      <c r="N36" s="26"/>
      <c r="O36" s="26">
        <v>279.19620853080573</v>
      </c>
      <c r="P36" s="26"/>
      <c r="Q36" s="26"/>
      <c r="R36" s="26">
        <v>295.12022924540054</v>
      </c>
      <c r="S36" s="26"/>
      <c r="T36" s="26"/>
      <c r="U36" s="26"/>
      <c r="V36" s="26"/>
      <c r="W36" s="26"/>
      <c r="X36" s="26">
        <v>290.59933978070114</v>
      </c>
      <c r="Y36" s="26">
        <v>282.81025050388723</v>
      </c>
      <c r="Z36" s="26"/>
      <c r="AA36" s="26">
        <v>312.63647088729704</v>
      </c>
      <c r="AB36" s="26">
        <v>292.30445390613806</v>
      </c>
      <c r="AC36" s="26"/>
      <c r="AD36" s="26">
        <v>303.64774070763292</v>
      </c>
      <c r="AE36" s="26"/>
      <c r="AF36" s="26"/>
      <c r="AG36" s="26"/>
      <c r="AH36" s="26">
        <v>316.43049090295017</v>
      </c>
      <c r="AI36" s="26">
        <v>306.68957087641638</v>
      </c>
      <c r="AJ36" s="26"/>
      <c r="AK36" s="26">
        <v>296.22666726065847</v>
      </c>
      <c r="AL36" s="43">
        <v>258.49796716464175</v>
      </c>
      <c r="AM36" s="26">
        <v>286.65083893621704</v>
      </c>
      <c r="AN36" s="26"/>
      <c r="AO36" s="26">
        <v>282.04952948212531</v>
      </c>
      <c r="AP36" s="26"/>
      <c r="AQ36" s="26">
        <v>286.92286425214274</v>
      </c>
      <c r="AR36" s="26"/>
      <c r="AS36" s="26"/>
      <c r="AT36" s="26"/>
      <c r="AU36" s="43">
        <v>272.67429154221611</v>
      </c>
      <c r="AV36" s="29"/>
    </row>
    <row r="37" spans="1:48" ht="13.5" customHeight="1" x14ac:dyDescent="0.2">
      <c r="A37" s="47">
        <v>36</v>
      </c>
      <c r="B37" s="17">
        <v>129</v>
      </c>
      <c r="C37" s="2" t="s">
        <v>89</v>
      </c>
      <c r="D37" s="2" t="s">
        <v>10</v>
      </c>
      <c r="E37" s="3">
        <f>COUNT(I37:AV37)</f>
        <v>17</v>
      </c>
      <c r="F37" s="2">
        <f>G37/15</f>
        <v>241.78664128767679</v>
      </c>
      <c r="G37" s="4">
        <f>I37+J37+K37+L37+M37+N37+O37+P37+Q37+R37+S37+T37+U37+V37+W37+X37+Y37+Z37+AA37+AB37+AC37+AD37+AE37+AF37+AG37+AH37+AI37+AJ37+AK37+AL37+AN37+AO37+AP37+AR37+AS37+AT37+AU37+AV37</f>
        <v>3626.7996193151516</v>
      </c>
      <c r="H37" s="5">
        <f>I37+J37+K37+L37+M37+N37+O37+P37+Q37+R37+S37+T37+U37+V37+W37+X37+Y37+Z37+AA37+AB37+AC37+AD37+AE37+AF37+AG37+AH37+AI37+AJ37+AK37+AL37+AM37+AN37+AO37+AP37+AQ37+AR37+AS37+AT37+AU37+AV37</f>
        <v>3957.0587279074612</v>
      </c>
      <c r="I37" s="27"/>
      <c r="J37" s="27"/>
      <c r="K37" s="27">
        <v>259.47128823576395</v>
      </c>
      <c r="L37" s="27">
        <v>270.99319908562336</v>
      </c>
      <c r="M37" s="27"/>
      <c r="N37" s="27"/>
      <c r="O37" s="27"/>
      <c r="P37" s="27">
        <v>232.3721688400824</v>
      </c>
      <c r="Q37" s="27"/>
      <c r="R37" s="27">
        <v>205.95871921591436</v>
      </c>
      <c r="S37" s="27">
        <v>237.41405362096066</v>
      </c>
      <c r="T37" s="27"/>
      <c r="U37" s="27">
        <v>283.51276272341329</v>
      </c>
      <c r="V37" s="27">
        <v>236.35935414649464</v>
      </c>
      <c r="W37" s="27"/>
      <c r="X37" s="27">
        <v>277.99047824428123</v>
      </c>
      <c r="Y37" s="27"/>
      <c r="Z37" s="27"/>
      <c r="AA37" s="27">
        <v>249.63922800659623</v>
      </c>
      <c r="AB37" s="27"/>
      <c r="AC37" s="27"/>
      <c r="AD37" s="27">
        <v>270.53692436344772</v>
      </c>
      <c r="AE37" s="27"/>
      <c r="AF37" s="27"/>
      <c r="AG37" s="27">
        <v>243.06555665604856</v>
      </c>
      <c r="AH37" s="27"/>
      <c r="AI37" s="27"/>
      <c r="AJ37" s="27"/>
      <c r="AK37" s="27">
        <v>236.93923464160036</v>
      </c>
      <c r="AL37" s="27"/>
      <c r="AM37" s="44">
        <v>165.66745805318919</v>
      </c>
      <c r="AN37" s="27"/>
      <c r="AO37" s="27"/>
      <c r="AP37" s="27"/>
      <c r="AQ37" s="44">
        <v>164.59165053912079</v>
      </c>
      <c r="AR37" s="27"/>
      <c r="AS37" s="27">
        <v>176.60596262659874</v>
      </c>
      <c r="AT37" s="27"/>
      <c r="AU37" s="27">
        <v>210</v>
      </c>
      <c r="AV37" s="30">
        <v>235.94068890832614</v>
      </c>
    </row>
    <row r="38" spans="1:48" ht="13.5" customHeight="1" x14ac:dyDescent="0.2">
      <c r="A38" s="47">
        <v>37</v>
      </c>
      <c r="B38" s="17">
        <v>158</v>
      </c>
      <c r="C38" s="2" t="s">
        <v>25</v>
      </c>
      <c r="D38" s="2" t="s">
        <v>10</v>
      </c>
      <c r="E38" s="3">
        <f>COUNT(I38:AV38)</f>
        <v>20</v>
      </c>
      <c r="F38" s="2">
        <f>G38/15</f>
        <v>134.64254143937166</v>
      </c>
      <c r="G38" s="4">
        <f>I38+J38+K38+N38+P38+Q38+R38+S38+T38+U38+V38+W38+X38+Y38+Z38+AA38+AC38+AE38+AF38+AG38+AH38+AI38+AJ38+AK38+AL38+AM38+AN38+AO38+AP38+AQ38+AR38+AS38+AT38+AU38+AV38</f>
        <v>2019.6381215905749</v>
      </c>
      <c r="H38" s="5">
        <f>I38+J38+K38+L38+M38+N38+O38+P38+Q38+R38+S38+T38+U38+V38+W38+X38+Y38+Z38+AA38+AB38+AC38+AD38+AE38+AF38+AG38+AH38+AI38+AJ38+AK38+AL38+AM38+AN38+AO38+AP38+AQ38+AR38+AS38+AT38+AU38+AV38</f>
        <v>2438.099817221444</v>
      </c>
      <c r="I38" s="27">
        <v>135.0532859680286</v>
      </c>
      <c r="J38" s="27">
        <v>108.91666666666663</v>
      </c>
      <c r="K38" s="27">
        <v>112.98857918696581</v>
      </c>
      <c r="L38" s="44">
        <v>97.037760725430871</v>
      </c>
      <c r="M38" s="44">
        <v>63.976664293893805</v>
      </c>
      <c r="N38" s="27">
        <v>110.48706964937332</v>
      </c>
      <c r="O38" s="44">
        <v>84.51374407582955</v>
      </c>
      <c r="P38" s="27">
        <v>140.51261153054213</v>
      </c>
      <c r="Q38" s="27"/>
      <c r="R38" s="27"/>
      <c r="S38" s="27"/>
      <c r="T38" s="27">
        <v>124.64849826492753</v>
      </c>
      <c r="U38" s="27"/>
      <c r="V38" s="27">
        <v>123.65229110512132</v>
      </c>
      <c r="W38" s="27"/>
      <c r="X38" s="27">
        <v>216.89116334621701</v>
      </c>
      <c r="Y38" s="27"/>
      <c r="Z38" s="27"/>
      <c r="AA38" s="27">
        <v>113.90487612517211</v>
      </c>
      <c r="AB38" s="44">
        <v>77.959623020619233</v>
      </c>
      <c r="AC38" s="27"/>
      <c r="AD38" s="44">
        <v>94.973903515095685</v>
      </c>
      <c r="AE38" s="27"/>
      <c r="AF38" s="27"/>
      <c r="AG38" s="27"/>
      <c r="AH38" s="27"/>
      <c r="AI38" s="27"/>
      <c r="AJ38" s="27"/>
      <c r="AK38" s="27">
        <v>123.22804829153119</v>
      </c>
      <c r="AL38" s="27">
        <v>149.26019100306428</v>
      </c>
      <c r="AM38" s="27"/>
      <c r="AN38" s="27"/>
      <c r="AO38" s="27">
        <v>136.50266687822671</v>
      </c>
      <c r="AP38" s="27"/>
      <c r="AQ38" s="27"/>
      <c r="AR38" s="27"/>
      <c r="AS38" s="27"/>
      <c r="AT38" s="27">
        <v>110.21454459358563</v>
      </c>
      <c r="AU38" s="27">
        <v>166.81175784949369</v>
      </c>
      <c r="AV38" s="30">
        <v>146.56587113165892</v>
      </c>
    </row>
    <row r="39" spans="1:48" ht="13.5" customHeight="1" x14ac:dyDescent="0.2">
      <c r="A39" s="48">
        <v>38</v>
      </c>
      <c r="B39" s="15">
        <v>140</v>
      </c>
      <c r="C39" s="6" t="s">
        <v>26</v>
      </c>
      <c r="D39" s="6" t="s">
        <v>14</v>
      </c>
      <c r="E39" s="7">
        <f>COUNT(I39:AV39)</f>
        <v>6</v>
      </c>
      <c r="F39" s="6">
        <f>G39/E39</f>
        <v>334.4354947414563</v>
      </c>
      <c r="G39" s="9">
        <f>I39+J39+K39+L39+M39+N39+O39+P39+Q39+R39+S39+T39+U39+V39+W39+X39+Y39+Z39+AA39+AB39+AC39+AD39+AE39+AF39+AG39+AH39+AI39+AJ39+AK39+AL39+AM39+AN39+AO39+AP39+AQ39+AR39+AS39+AT39+AU39+AV39</f>
        <v>2006.6129684487378</v>
      </c>
      <c r="H39" s="8">
        <f>I39+J39+K39+L39+M39+N39+O39+P39+Q39+R39+S39+T39+U39+V39+W39+X39+Y39+Z39+AA39+AB39+AC39+AD39+AE39+AF39+AG39+AH39+AI39+AJ39+AK39+AL39+AM39+AN39+AO39+AP39+AQ39+AR39+AS39+AT39+AU39+AV39</f>
        <v>2006.6129684487378</v>
      </c>
      <c r="I39" s="26">
        <v>306.00355239786859</v>
      </c>
      <c r="J39" s="26">
        <v>370.66666666666663</v>
      </c>
      <c r="K39" s="26"/>
      <c r="L39" s="26">
        <v>349.05859030419151</v>
      </c>
      <c r="M39" s="26"/>
      <c r="N39" s="26"/>
      <c r="O39" s="26"/>
      <c r="P39" s="26"/>
      <c r="Q39" s="26"/>
      <c r="R39" s="26"/>
      <c r="S39" s="26"/>
      <c r="T39" s="26"/>
      <c r="U39" s="26">
        <v>325.43634362387968</v>
      </c>
      <c r="V39" s="26"/>
      <c r="W39" s="26"/>
      <c r="X39" s="26"/>
      <c r="Y39" s="26"/>
      <c r="Z39" s="26"/>
      <c r="AA39" s="26"/>
      <c r="AB39" s="26"/>
      <c r="AC39" s="26"/>
      <c r="AD39" s="26">
        <v>342.26477118717378</v>
      </c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>
        <v>313.18304426895793</v>
      </c>
      <c r="AP39" s="26"/>
      <c r="AQ39" s="26"/>
      <c r="AR39" s="26"/>
      <c r="AS39" s="26"/>
      <c r="AT39" s="26"/>
      <c r="AU39" s="26"/>
      <c r="AV39" s="29"/>
    </row>
    <row r="40" spans="1:48" ht="13.5" customHeight="1" x14ac:dyDescent="0.2">
      <c r="A40" s="47">
        <v>39</v>
      </c>
      <c r="B40" s="17">
        <v>139</v>
      </c>
      <c r="C40" s="2" t="s">
        <v>90</v>
      </c>
      <c r="D40" s="2" t="s">
        <v>23</v>
      </c>
      <c r="E40" s="3">
        <f>COUNT(I40:AV40)</f>
        <v>13</v>
      </c>
      <c r="F40" s="2">
        <f>G40/E40</f>
        <v>151.54222320548382</v>
      </c>
      <c r="G40" s="4">
        <f>I40+J40+K40+L40+M40+N40+O40+P40+Q40+R40+S40+T40+U40+V40+W40+X40+Y40+Z40+AA40+AB40+AC40+AD40+AE40+AF40+AG40+AH40+AI40+AJ40+AK40+AL40+AM40+AN40+AO40+AP40+AQ40+AR40+AS40+AT40+AU40+AV40</f>
        <v>1970.0489016712897</v>
      </c>
      <c r="H40" s="5">
        <f>I40+J40+K40+L40+M40+N40+O40+P40+Q40+R40+S40+T40+U40+V40+W40+X40+Y40+Z40+AA40+AB40+AC40+AD40+AE40+AF40+AG40+AH40+AI40+AJ40+AK40+AL40+AM40+AN40+AO40+AP40+AQ40+AR40+AS40+AT40+AU40+AV40</f>
        <v>1970.0489016712897</v>
      </c>
      <c r="I40" s="27"/>
      <c r="J40" s="27"/>
      <c r="K40" s="27">
        <v>170.59340308282083</v>
      </c>
      <c r="L40" s="27">
        <v>236.11598546861808</v>
      </c>
      <c r="M40" s="27">
        <v>171.5979078332457</v>
      </c>
      <c r="N40" s="27"/>
      <c r="O40" s="27">
        <v>111.66255924170616</v>
      </c>
      <c r="P40" s="27">
        <v>185.49245024021945</v>
      </c>
      <c r="Q40" s="27">
        <v>104.08933983824181</v>
      </c>
      <c r="R40" s="27">
        <v>155.23069894929199</v>
      </c>
      <c r="S40" s="27"/>
      <c r="T40" s="27"/>
      <c r="U40" s="27">
        <v>139.6299596414907</v>
      </c>
      <c r="V40" s="27"/>
      <c r="W40" s="27">
        <v>139.52307100435189</v>
      </c>
      <c r="X40" s="27">
        <v>208.66579300963792</v>
      </c>
      <c r="Y40" s="27"/>
      <c r="Z40" s="27"/>
      <c r="AA40" s="27">
        <v>142.96282777455497</v>
      </c>
      <c r="AB40" s="27">
        <v>132.33028751853806</v>
      </c>
      <c r="AC40" s="27"/>
      <c r="AD40" s="27">
        <v>72.154618068571608</v>
      </c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30"/>
    </row>
    <row r="41" spans="1:48" ht="13.5" customHeight="1" x14ac:dyDescent="0.2">
      <c r="A41" s="48">
        <v>40</v>
      </c>
      <c r="B41" s="15">
        <v>119</v>
      </c>
      <c r="C41" s="6" t="s">
        <v>84</v>
      </c>
      <c r="D41" s="6" t="s">
        <v>9</v>
      </c>
      <c r="E41" s="7">
        <f>COUNT(I41:AV41)</f>
        <v>4</v>
      </c>
      <c r="F41" s="6">
        <f>G41/E41</f>
        <v>464.37784406312966</v>
      </c>
      <c r="G41" s="9">
        <f>I41+J41+K41+L41+M41+N41+O41+P41+Q41+R41+S41+T41+U41+V41+W41+X41+Y41+Z41+AA41+AB41+AC41+AD41+AE41+AF41+AG41+AH41+AI41+AJ41+AK41+AL41+AM41+AN41+AO41+AP41+AQ41+AR41+AS41+AT41+AU41+AV41</f>
        <v>1857.5113762525186</v>
      </c>
      <c r="H41" s="8">
        <f>I41+J41+K41+L41+M41+N41+O41+P41+Q41+R41+S41+T41+U41+V41+W41+X41+Y41+Z41+AA41+AB41+AC41+AD41+AE41+AF41+AG41+AH41+AI41+AJ41+AK41+AL41+AM41+AN41+AO41+AP41+AQ41+AR41+AS41+AT41+AU41+AV41</f>
        <v>1857.5113762525186</v>
      </c>
      <c r="I41" s="26"/>
      <c r="J41" s="26"/>
      <c r="K41" s="26">
        <v>469.4209727657535</v>
      </c>
      <c r="L41" s="26"/>
      <c r="M41" s="26">
        <v>456.66491287796737</v>
      </c>
      <c r="N41" s="26">
        <v>464.53805066370512</v>
      </c>
      <c r="O41" s="26"/>
      <c r="P41" s="26">
        <v>466.88743994509264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9"/>
    </row>
    <row r="42" spans="1:48" ht="13.5" customHeight="1" x14ac:dyDescent="0.2">
      <c r="A42" s="47">
        <v>41</v>
      </c>
      <c r="B42" s="17">
        <v>122</v>
      </c>
      <c r="C42" s="2" t="s">
        <v>80</v>
      </c>
      <c r="D42" s="2" t="s">
        <v>59</v>
      </c>
      <c r="E42" s="3">
        <f>COUNT(I42:AV42)</f>
        <v>4</v>
      </c>
      <c r="F42" s="2">
        <f>G42/E42</f>
        <v>434.86478774180813</v>
      </c>
      <c r="G42" s="4">
        <f>I42+J42+K42+L42+M42+N42+O42+P42+Q42+R42+S42+T42+U42+V42+W42+X42+Y42+Z42+AA42+AB42+AC42+AD42+AE42+AF42+AG42+AH42+AI42+AJ42+AK42+AL42+AM42+AN42+AO42+AP42+AQ42+AR42+AS42+AT42+AU42+AV42</f>
        <v>1739.4591509672325</v>
      </c>
      <c r="H42" s="5">
        <f>I42+J42+K42+L42+M42+N42+O42+P42+Q42+R42+S42+T42+U42+V42+W42+X42+Y42+Z42+AA42+AB42+AC42+AD42+AE42+AF42+AG42+AH42+AI42+AJ42+AK42+AL42+AM42+AN42+AO42+AP42+AQ42+AR42+AS42+AT42+AU42+AV42</f>
        <v>1739.4591509672325</v>
      </c>
      <c r="I42" s="27"/>
      <c r="J42" s="27"/>
      <c r="K42" s="27">
        <v>439.78755690440062</v>
      </c>
      <c r="L42" s="27">
        <v>465.28688096977055</v>
      </c>
      <c r="M42" s="27">
        <v>442.31066819349462</v>
      </c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>
        <v>392.07404489956684</v>
      </c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30"/>
    </row>
    <row r="43" spans="1:48" ht="13.5" customHeight="1" x14ac:dyDescent="0.2">
      <c r="A43" s="48">
        <v>42</v>
      </c>
      <c r="B43" s="16">
        <v>112</v>
      </c>
      <c r="C43" s="6" t="s">
        <v>22</v>
      </c>
      <c r="D43" s="6" t="s">
        <v>15</v>
      </c>
      <c r="E43" s="7">
        <f>COUNT(I43:AV43)</f>
        <v>3</v>
      </c>
      <c r="F43" s="6">
        <f>G43/E43</f>
        <v>440.08354639870294</v>
      </c>
      <c r="G43" s="9">
        <f>I43+J43+K43+L43+M43+N43+O43+P43+Q43+R43+S43+T43+U43+V43+W43+X43+Y43+Z43+AA43+AB43+AC43+AD43+AE43+AF43+AG43+AH43+AI43+AJ43+AK43+AL43+AM43+AN43+AO43+AP43+AQ43+AR43+AS43+AT43+AU43+AV43</f>
        <v>1320.2506391961088</v>
      </c>
      <c r="H43" s="8">
        <f>I43+J43+K43+L43+M43+N43+O43+P43+Q43+R43+S43+T43+U43+V43+W43+X43+Y43+Z43+AA43+AB43+AC43+AD43+AE43+AF43+AG43+AH43+AI43+AJ43+AK43+AL43+AM43+AN43+AO43+AP43+AQ43+AR43+AS43+AT43+AU43+AV43</f>
        <v>1320.2506391961088</v>
      </c>
      <c r="I43" s="26">
        <v>421.79988158673768</v>
      </c>
      <c r="J43" s="26">
        <v>450.89225589225589</v>
      </c>
      <c r="K43" s="26">
        <v>447.55850171711518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9"/>
    </row>
    <row r="44" spans="1:48" ht="13.5" customHeight="1" x14ac:dyDescent="0.2">
      <c r="A44" s="47">
        <v>43</v>
      </c>
      <c r="B44" s="45">
        <v>110</v>
      </c>
      <c r="C44" s="2" t="s">
        <v>91</v>
      </c>
      <c r="D44" s="2" t="s">
        <v>92</v>
      </c>
      <c r="E44" s="3">
        <f>COUNT(I44:AV44)</f>
        <v>15</v>
      </c>
      <c r="F44" s="2">
        <f>G44/15</f>
        <v>82.777178506085846</v>
      </c>
      <c r="G44" s="4">
        <f>I44+J44+K44+L44+M44+N44+O44+P44+Q44+R44+S44+T44+U44+V44+W44+X44+Y44+Z44+AA44+AB44+AC44+AD44+AE44+AF44+AG44+AH44+AI44+AJ44+AK44+AL44+AM44+AN44+AO44+AP44+AQ44+AR44+AS44+AT44+AU44+AV44</f>
        <v>1241.6576775912877</v>
      </c>
      <c r="H44" s="5">
        <f>I44+J44+K44+L44+M44+N44+O44+P44+Q44+R44+S44+T44+U44+V44+W44+X44+Y44+Z44+AA44+AB44+AC44+AD44+AE44+AF44+AG44+AH44+AI44+AJ44+AK44+AL44+AM44+AN44+AO44+AP44+AQ44+AR44+AS44+AT44+AU44+AV44</f>
        <v>1241.6576775912877</v>
      </c>
      <c r="I44" s="27"/>
      <c r="J44" s="27"/>
      <c r="K44" s="27">
        <v>199.84026834917336</v>
      </c>
      <c r="L44" s="27">
        <v>219.47129293255045</v>
      </c>
      <c r="M44" s="27"/>
      <c r="N44" s="27">
        <v>96.858638743455458</v>
      </c>
      <c r="O44" s="27"/>
      <c r="P44" s="27">
        <v>58.922443376801539</v>
      </c>
      <c r="Q44" s="27">
        <v>123.55868194563755</v>
      </c>
      <c r="R44" s="27"/>
      <c r="S44" s="27"/>
      <c r="T44" s="27"/>
      <c r="U44" s="27">
        <v>101.68876775512342</v>
      </c>
      <c r="V44" s="27">
        <v>66.814958260277876</v>
      </c>
      <c r="W44" s="27"/>
      <c r="X44" s="27">
        <v>69.170412885888254</v>
      </c>
      <c r="Y44" s="27"/>
      <c r="Z44" s="27"/>
      <c r="AA44" s="27"/>
      <c r="AB44" s="27">
        <v>100.12916806200076</v>
      </c>
      <c r="AC44" s="27"/>
      <c r="AD44" s="27">
        <v>36.235185558983858</v>
      </c>
      <c r="AE44" s="27"/>
      <c r="AF44" s="27"/>
      <c r="AG44" s="27"/>
      <c r="AH44" s="27"/>
      <c r="AI44" s="27"/>
      <c r="AJ44" s="27"/>
      <c r="AK44" s="27">
        <v>31.037555129861403</v>
      </c>
      <c r="AL44" s="27"/>
      <c r="AM44" s="27"/>
      <c r="AN44" s="27">
        <v>0</v>
      </c>
      <c r="AO44" s="27">
        <v>49.766266736644184</v>
      </c>
      <c r="AP44" s="27"/>
      <c r="AQ44" s="27">
        <v>44</v>
      </c>
      <c r="AR44" s="27">
        <v>44.164037854889557</v>
      </c>
      <c r="AS44" s="27"/>
      <c r="AT44" s="27"/>
      <c r="AU44" s="27"/>
      <c r="AV44" s="30"/>
    </row>
    <row r="45" spans="1:48" ht="13.5" customHeight="1" x14ac:dyDescent="0.2">
      <c r="A45" s="48">
        <v>44</v>
      </c>
      <c r="B45" s="15">
        <v>103</v>
      </c>
      <c r="C45" s="6" t="s">
        <v>102</v>
      </c>
      <c r="D45" s="6" t="s">
        <v>15</v>
      </c>
      <c r="E45" s="7">
        <f>COUNT(I45:AV45)</f>
        <v>4</v>
      </c>
      <c r="F45" s="6">
        <f>G45/E45</f>
        <v>304.122159964204</v>
      </c>
      <c r="G45" s="9">
        <f>I45+J45+K45+L45+M45+N45+O45+P45+Q45+R45+S45+T45+U45+V45+W45+X45+Y45+Z45+AA45+AB45+AC45+AD45+AE45+AF45+AG45+AH45+AI45+AJ45+AK45+AL45+AM45+AN45+AO45+AP45+AQ45+AR45+AS45+AT45+AU45+AV45</f>
        <v>1216.488639856816</v>
      </c>
      <c r="H45" s="8">
        <f>I45+J45+K45+L45+M45+N45+O45+P45+Q45+R45+S45+T45+U45+V45+W45+X45+Y45+Z45+AA45+AB45+AC45+AD45+AE45+AF45+AG45+AH45+AI45+AJ45+AK45+AL45+AM45+AN45+AO45+AP45+AQ45+AR45+AS45+AT45+AU45+AV45</f>
        <v>1216.488639856816</v>
      </c>
      <c r="I45" s="26"/>
      <c r="J45" s="26"/>
      <c r="K45" s="26"/>
      <c r="L45" s="26"/>
      <c r="M45" s="26">
        <v>263</v>
      </c>
      <c r="N45" s="26"/>
      <c r="O45" s="26"/>
      <c r="P45" s="26"/>
      <c r="Q45" s="26"/>
      <c r="R45" s="26"/>
      <c r="S45" s="26"/>
      <c r="T45" s="26"/>
      <c r="U45" s="26"/>
      <c r="V45" s="26">
        <v>308.6305707481747</v>
      </c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>
        <v>326.89411114183042</v>
      </c>
      <c r="AR45" s="26"/>
      <c r="AS45" s="26">
        <v>317.96395796681088</v>
      </c>
      <c r="AT45" s="26"/>
      <c r="AU45" s="26"/>
      <c r="AV45" s="29"/>
    </row>
    <row r="46" spans="1:48" ht="13.5" customHeight="1" x14ac:dyDescent="0.2">
      <c r="A46" s="47">
        <v>45</v>
      </c>
      <c r="B46" s="17">
        <v>159</v>
      </c>
      <c r="C46" s="2" t="s">
        <v>116</v>
      </c>
      <c r="D46" s="2" t="s">
        <v>10</v>
      </c>
      <c r="E46" s="3">
        <f>COUNT(I46:AV46)</f>
        <v>2</v>
      </c>
      <c r="F46" s="2">
        <f>G46/E46</f>
        <v>499.44119384944872</v>
      </c>
      <c r="G46" s="4">
        <f>I46+J46+K46+L46+M46+N46+O46+P46+Q46+R46+S46+T46+U46+V46+W46+X46+Y46+Z46+AA46+AB46+AC46+AD46+AE46+AF46+AG46+AH46+AI46+AJ46+AK46+AL46+AM46+AN46+AO46+AP46+AQ46+AR46+AS46+AT46+AU46+AV46</f>
        <v>998.88238769889745</v>
      </c>
      <c r="H46" s="5">
        <f>I46+J46+K46+L46+M46+N46+O46+P46+Q46+R46+S46+T46+U46+V46+W46+X46+Y46+Z46+AA46+AB46+AC46+AD46+AE46+AF46+AG46+AH46+AI46+AJ46+AK46+AL46+AM46+AN46+AO46+AP46+AQ46+AR46+AS46+AT46+AU46+AV46</f>
        <v>998.88238769889745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>
        <v>500.00299150412826</v>
      </c>
      <c r="U46" s="27">
        <v>498.87939619476913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30"/>
    </row>
    <row r="47" spans="1:48" ht="13.5" customHeight="1" x14ac:dyDescent="0.2">
      <c r="A47" s="48">
        <v>46</v>
      </c>
      <c r="B47" s="16">
        <v>109</v>
      </c>
      <c r="C47" s="6" t="s">
        <v>120</v>
      </c>
      <c r="D47" s="6" t="s">
        <v>92</v>
      </c>
      <c r="E47" s="7">
        <f>COUNT(I47:AV47)</f>
        <v>2</v>
      </c>
      <c r="F47" s="6">
        <f>G47/E47</f>
        <v>338.00373765157724</v>
      </c>
      <c r="G47" s="9">
        <f>I47+J47+K47+L47+M47+N47+O47+P47+Q47+R47+S47+T47+U47+V47+W47+X47+Y47+Z47+AA47+AB47+AC47+AD47+AE47+AF47+AG47+AH47+AI47+AJ47+AK47+AL47+AM47+AN47+AO47+AP47+AQ47+AR47+AS47+AT47+AU47+AV47</f>
        <v>676.00747530315448</v>
      </c>
      <c r="H47" s="8">
        <f>I47+J47+K47+L47+M47+N47+O47+P47+Q47+R47+S47+T47+U47+V47+W47+X47+Y47+Z47+AA47+AB47+AC47+AD47+AE47+AF47+AG47+AH47+AI47+AJ47+AK47+AL47+AM47+AN47+AO47+AP47+AQ47+AR47+AS47+AT47+AU47+AV47</f>
        <v>676.00747530315448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>
        <v>339.21988176184357</v>
      </c>
      <c r="AT47" s="26"/>
      <c r="AU47" s="26"/>
      <c r="AV47" s="29">
        <v>336.78759354131091</v>
      </c>
    </row>
    <row r="48" spans="1:48" ht="13.5" customHeight="1" x14ac:dyDescent="0.2">
      <c r="A48" s="47">
        <v>47</v>
      </c>
      <c r="B48" s="17">
        <v>101</v>
      </c>
      <c r="C48" s="2" t="s">
        <v>114</v>
      </c>
      <c r="D48" s="2" t="s">
        <v>18</v>
      </c>
      <c r="E48" s="3">
        <f>COUNT(I48:AV48)</f>
        <v>1</v>
      </c>
      <c r="F48" s="2">
        <f>G48/E48</f>
        <v>471.63881550156407</v>
      </c>
      <c r="G48" s="4">
        <f>I48+J48+K48+L48+M48+N48+O48+P48+Q48+R48+S48+T48+U48+V48+W48+X48+Y48+Z48+AA48+AB48+AC48+AD48+AE48+AF48+AG48+AH48+AI48+AJ48+AK48+AL48+AM48+AN48+AO48+AP48+AQ48+AR48+AS48+AT48+AU48+AV48</f>
        <v>471.63881550156407</v>
      </c>
      <c r="H48" s="5">
        <f>I48+J48+K48+L48+M48+N48+O48+P48+Q48+R48+S48+T48+U48+V48+W48+X48+Y48+Z48+AA48+AB48+AC48+AD48+AE48+AF48+AG48+AH48+AI48+AJ48+AK48+AL48+AM48+AN48+AO48+AP48+AQ48+AR48+AS48+AT48+AU48+AV48</f>
        <v>471.63881550156407</v>
      </c>
      <c r="I48" s="27"/>
      <c r="J48" s="27"/>
      <c r="K48" s="27"/>
      <c r="L48" s="27"/>
      <c r="M48" s="27"/>
      <c r="N48" s="27"/>
      <c r="O48" s="27"/>
      <c r="P48" s="27"/>
      <c r="Q48" s="27">
        <v>471.63881550156407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30"/>
    </row>
    <row r="49" spans="1:48" ht="13.5" customHeight="1" x14ac:dyDescent="0.2">
      <c r="A49" s="48">
        <v>48</v>
      </c>
      <c r="B49" s="15">
        <v>163</v>
      </c>
      <c r="C49" s="6" t="s">
        <v>70</v>
      </c>
      <c r="D49" s="6" t="s">
        <v>29</v>
      </c>
      <c r="E49" s="7">
        <f>COUNT(I49:AV49)</f>
        <v>1</v>
      </c>
      <c r="F49" s="6">
        <f>G49/E49</f>
        <v>296.24629958555363</v>
      </c>
      <c r="G49" s="9">
        <f>I49+J49+K49+L49+M49+N49+O49+P49+Q49+R49+S49+T49+U49+V49+W49+X49+Y49+Z49+AA49+AB49+AC49+AD49+AE49+AF49+AG49+AH49+AI49+AJ49+AK49+AL49+AM49+AN49+AO49+AP49+AQ49+AR49+AS49+AT49+AU49+AV49</f>
        <v>296.24629958555363</v>
      </c>
      <c r="H49" s="8">
        <f>I49+J49+K49+L49+M49+N49+O49+P49+Q49+R49+S49+T49+U49+V49+W49+X49+Y49+Z49+AA49+AB49+AC49+AD49+AE49+AF49+AG49+AH49+AI49+AJ49+AK49+AL49+AM49+AN49+AO49+AP49+AQ49+AR49+AS49+AT49+AU49+AV49</f>
        <v>296.24629958555363</v>
      </c>
      <c r="I49" s="26">
        <v>296.24629958555363</v>
      </c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9"/>
    </row>
    <row r="50" spans="1:48" ht="13.5" customHeight="1" x14ac:dyDescent="0.2">
      <c r="A50" s="47">
        <v>49</v>
      </c>
      <c r="B50" s="17">
        <v>120</v>
      </c>
      <c r="C50" s="2" t="s">
        <v>106</v>
      </c>
      <c r="D50" s="2" t="s">
        <v>66</v>
      </c>
      <c r="E50" s="3">
        <f>COUNT(I50:AV50)</f>
        <v>1</v>
      </c>
      <c r="F50" s="2">
        <f>G50/E50</f>
        <v>251.74605139632536</v>
      </c>
      <c r="G50" s="4">
        <f>I50+J50+K50+L50+M50+N50+O50+P50+Q50+R50+S50+T50+U50+V50+W50+X50+Y50+Z50+AA50+AB50+AC50+AD50+AE50+AF50+AG50+AH50+AI50+AJ50+AK50+AL50+AM50+AN50+AO50+AP50+AQ50+AR50+AS50+AT50+AU50+AV50</f>
        <v>251.74605139632536</v>
      </c>
      <c r="H50" s="5">
        <f>I50+J50+K50+L50+M50+N50+O50+P50+Q50+R50+S50+T50+U50+V50+W50+X50+Y50+Z50+AA50+AB50+AC50+AD50+AE50+AF50+AG50+AH50+AI50+AJ50+AK50+AL50+AM50+AN50+AO50+AP50+AQ50+AR50+AS50+AT50+AU50+AV50</f>
        <v>251.74605139632536</v>
      </c>
      <c r="I50" s="27"/>
      <c r="J50" s="27"/>
      <c r="K50" s="27"/>
      <c r="L50" s="27"/>
      <c r="M50" s="27">
        <v>251.74605139632536</v>
      </c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30"/>
    </row>
    <row r="51" spans="1:48" ht="13.5" customHeight="1" x14ac:dyDescent="0.2">
      <c r="A51" s="49">
        <v>50</v>
      </c>
      <c r="B51" s="15">
        <v>157</v>
      </c>
      <c r="C51" s="6" t="s">
        <v>8</v>
      </c>
      <c r="D51" s="6" t="s">
        <v>32</v>
      </c>
      <c r="E51" s="7">
        <f>COUNT(I51:AV51)</f>
        <v>3</v>
      </c>
      <c r="F51" s="6">
        <f>G51/E51</f>
        <v>11.842544162806613</v>
      </c>
      <c r="G51" s="9">
        <f>I51+J51+K51+L51+M51+N51+O51+P51+Q51+R51+S51+T51+U51+V51+W51+X51+Y51+Z51+AA51+AB51+AC51+AD51+AE51+AF51+AG51+AH51+AI51+AJ51+AK51+AL51+AM51+AN51+AO51+AP51+AQ51+AR51+AS51+AT51+AU51+AV51</f>
        <v>35.52763248841984</v>
      </c>
      <c r="H51" s="8">
        <f>I51+J51+K51+L51+M51+N51+O51+P51+Q51+R51+S51+T51+U51+V51+W51+X51+Y51+Z51+AA51+AB51+AC51+AD51+AE51+AF51+AG51+AH51+AI51+AJ51+AK51+AL51+AM51+AN51+AO51+AP51+AQ51+AR51+AS51+AT51+AU51+AV51</f>
        <v>35.52763248841984</v>
      </c>
      <c r="I51" s="26">
        <v>0</v>
      </c>
      <c r="J51" s="26"/>
      <c r="K51" s="26">
        <v>0</v>
      </c>
      <c r="L51" s="26"/>
      <c r="M51" s="26">
        <v>35.52763248841984</v>
      </c>
      <c r="N51" s="26"/>
      <c r="O51" s="32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9"/>
    </row>
    <row r="52" spans="1:48" ht="13.5" customHeight="1" x14ac:dyDescent="0.2">
      <c r="A52" s="47" t="s">
        <v>56</v>
      </c>
      <c r="B52" s="17">
        <v>171</v>
      </c>
      <c r="C52" s="2" t="s">
        <v>72</v>
      </c>
      <c r="D52" s="2" t="s">
        <v>66</v>
      </c>
      <c r="E52" s="3">
        <f t="shared" ref="E52:E53" si="0">COUNT(I52:AV52)</f>
        <v>27</v>
      </c>
      <c r="F52" s="2">
        <f>G52/15</f>
        <v>457.51028054192818</v>
      </c>
      <c r="G52" s="4">
        <f>J52+K52+Q52+S52+T52+U52+V52+W52+X52+Z52+AA52+AB52+AC52+AF52+AH52+AI52+AK52+AL52+AM52+AN52+AO52+AP52+AQ52+AR52+AS52+AT52+AU52+AV52</f>
        <v>6862.6542081289226</v>
      </c>
      <c r="H52" s="5">
        <f t="shared" ref="H52:H53" si="1">I52+J52+K52+L52+M52+N52+O52+P52+Q52+R52+S52+T52+U52+V52+W52+X52+Y52+Z52+AA52+AB52+AC52+AD52+AE52+AF52+AG52+AH52+AI52+AJ52+AK52+AL52+AM52+AN52+AO52+AP52+AQ52+AR52+AS52+AT52+AU52+AV52</f>
        <v>11875.427337640303</v>
      </c>
      <c r="I52" s="44">
        <v>407.53700414446428</v>
      </c>
      <c r="J52" s="27">
        <v>447.27441077441085</v>
      </c>
      <c r="K52" s="27">
        <v>448.49053589968844</v>
      </c>
      <c r="L52" s="44">
        <v>425.40573097973015</v>
      </c>
      <c r="M52" s="44">
        <v>410.03528210207048</v>
      </c>
      <c r="N52" s="44">
        <v>423.23430641493474</v>
      </c>
      <c r="O52" s="44">
        <v>436.85611374407586</v>
      </c>
      <c r="P52" s="44">
        <v>432.04057995881942</v>
      </c>
      <c r="Q52" s="27">
        <v>456.79409047441527</v>
      </c>
      <c r="R52" s="44">
        <v>436.73740603845681</v>
      </c>
      <c r="S52" s="27"/>
      <c r="T52" s="27">
        <v>442.73737585257868</v>
      </c>
      <c r="U52" s="27"/>
      <c r="V52" s="27"/>
      <c r="W52" s="27"/>
      <c r="X52" s="27">
        <v>443.70966939269783</v>
      </c>
      <c r="Y52" s="44">
        <v>389.81068240714092</v>
      </c>
      <c r="Z52" s="27">
        <v>447.85179144793858</v>
      </c>
      <c r="AA52" s="27"/>
      <c r="AB52" s="27">
        <v>466.2857006171364</v>
      </c>
      <c r="AC52" s="27"/>
      <c r="AD52" s="44">
        <v>416.33769716543168</v>
      </c>
      <c r="AE52" s="44">
        <v>415.00905868452151</v>
      </c>
      <c r="AF52" s="27">
        <v>459.10788218949199</v>
      </c>
      <c r="AG52" s="44">
        <v>387.8911582835882</v>
      </c>
      <c r="AH52" s="27">
        <v>462.01706339300142</v>
      </c>
      <c r="AI52" s="27">
        <v>464.75807428451878</v>
      </c>
      <c r="AJ52" s="44">
        <v>431.87810958814623</v>
      </c>
      <c r="AK52" s="27"/>
      <c r="AL52" s="27"/>
      <c r="AM52" s="27">
        <v>464.18161323145068</v>
      </c>
      <c r="AN52" s="27">
        <v>444.34228817486235</v>
      </c>
      <c r="AO52" s="27">
        <v>452.91281688249865</v>
      </c>
      <c r="AP52" s="27"/>
      <c r="AQ52" s="27"/>
      <c r="AR52" s="27"/>
      <c r="AS52" s="27"/>
      <c r="AT52" s="27">
        <v>483.19089551423326</v>
      </c>
      <c r="AU52" s="27">
        <v>479</v>
      </c>
      <c r="AV52" s="30"/>
    </row>
    <row r="53" spans="1:48" ht="13.5" customHeight="1" thickBot="1" x14ac:dyDescent="0.25">
      <c r="A53" s="50" t="s">
        <v>56</v>
      </c>
      <c r="B53" s="36">
        <v>170</v>
      </c>
      <c r="C53" s="37" t="s">
        <v>71</v>
      </c>
      <c r="D53" s="37" t="s">
        <v>59</v>
      </c>
      <c r="E53" s="38">
        <f t="shared" si="0"/>
        <v>10</v>
      </c>
      <c r="F53" s="37">
        <f>G53/E53</f>
        <v>459.29504947079215</v>
      </c>
      <c r="G53" s="39">
        <f>I53+J53+K53+L53+M53+N53+O53+P53+Q53+R53+S53+T53+U53+V53+W53+X53+Y53+Z53+AA53+AB53+AC53+AD53+AE53+AF53+AG53+AH53+AI53+AJ53+AK53+AL53+AM53+AN53+AO53+AP53+AQ53+AR53+AS53+AT53+AU53+AV53</f>
        <v>4592.9504947079213</v>
      </c>
      <c r="H53" s="40">
        <f t="shared" si="1"/>
        <v>4592.9504947079213</v>
      </c>
      <c r="I53" s="41">
        <v>441.30846654825348</v>
      </c>
      <c r="J53" s="41">
        <v>454.87542087542101</v>
      </c>
      <c r="K53" s="41"/>
      <c r="L53" s="41"/>
      <c r="M53" s="41"/>
      <c r="N53" s="41"/>
      <c r="O53" s="41"/>
      <c r="P53" s="41">
        <v>451.38555250514753</v>
      </c>
      <c r="Q53" s="41"/>
      <c r="R53" s="41"/>
      <c r="S53" s="41"/>
      <c r="T53" s="41"/>
      <c r="U53" s="41"/>
      <c r="V53" s="41"/>
      <c r="W53" s="41">
        <v>448</v>
      </c>
      <c r="X53" s="41"/>
      <c r="Y53" s="41"/>
      <c r="Z53" s="41"/>
      <c r="AA53" s="41"/>
      <c r="AB53" s="41"/>
      <c r="AC53" s="41"/>
      <c r="AD53" s="41">
        <v>473.74780126301221</v>
      </c>
      <c r="AE53" s="41"/>
      <c r="AF53" s="41"/>
      <c r="AG53" s="41"/>
      <c r="AH53" s="41"/>
      <c r="AI53" s="41"/>
      <c r="AJ53" s="41"/>
      <c r="AK53" s="41">
        <v>469</v>
      </c>
      <c r="AL53" s="41">
        <v>445</v>
      </c>
      <c r="AM53" s="41">
        <v>473</v>
      </c>
      <c r="AN53" s="41"/>
      <c r="AO53" s="41"/>
      <c r="AP53" s="41">
        <v>474.63325351608739</v>
      </c>
      <c r="AQ53" s="41"/>
      <c r="AR53" s="41"/>
      <c r="AS53" s="41"/>
      <c r="AT53" s="41"/>
      <c r="AU53" s="41">
        <v>462</v>
      </c>
      <c r="AV53" s="33"/>
    </row>
    <row r="54" spans="1:48" ht="13.5" customHeight="1" thickTop="1" x14ac:dyDescent="0.2">
      <c r="A54" s="47">
        <v>1</v>
      </c>
      <c r="B54" s="17">
        <v>221</v>
      </c>
      <c r="C54" s="2" t="s">
        <v>99</v>
      </c>
      <c r="D54" s="2" t="s">
        <v>100</v>
      </c>
      <c r="E54" s="3">
        <f>COUNT(I54:AV54)</f>
        <v>31</v>
      </c>
      <c r="F54" s="2">
        <f>G54/15</f>
        <v>510.99542219567797</v>
      </c>
      <c r="G54" s="4">
        <f>I54+J54+K54+M54+O54+P54+R54+S54+T54+Y54+Z54+AE54+AF54+AG54+AI54+AK54+AL54+AM54+AO54+AP54+AQ54+AR54+AS54+AT54</f>
        <v>7664.9313329351698</v>
      </c>
      <c r="H54" s="5">
        <f>I54+J54+K54+L54+M54+N54+O54+P54+Q54+R54+S54+T54+U54+V54+W54+X54+Y54+Z54+AA54+AB54+AC54+AD54+AE54+AF54+AG54+AH54+AI54+AJ54+AK54+AL54+AM54+AN54+AO54+AP54+AQ54+AR54+AS54+AT54+AU54+AV54</f>
        <v>15582.347845253595</v>
      </c>
      <c r="I54" s="27"/>
      <c r="J54" s="27"/>
      <c r="K54" s="27">
        <v>507.51864125932065</v>
      </c>
      <c r="L54" s="44">
        <v>499.99336518046709</v>
      </c>
      <c r="M54" s="27">
        <v>509.57009106535497</v>
      </c>
      <c r="N54" s="44">
        <v>493.44202898550725</v>
      </c>
      <c r="O54" s="27">
        <v>506.54257252962987</v>
      </c>
      <c r="P54" s="27">
        <v>506.0310916700758</v>
      </c>
      <c r="Q54" s="44">
        <v>500.00074605708824</v>
      </c>
      <c r="R54" s="27"/>
      <c r="S54" s="27"/>
      <c r="T54" s="27">
        <v>503.3135329534893</v>
      </c>
      <c r="U54" s="44">
        <v>499.99611673106421</v>
      </c>
      <c r="V54" s="44">
        <v>497.870552648005</v>
      </c>
      <c r="W54" s="44">
        <v>500.00115628324312</v>
      </c>
      <c r="X54" s="44">
        <v>500.00296815173198</v>
      </c>
      <c r="Y54" s="27"/>
      <c r="Z54" s="27">
        <v>507.31328300122391</v>
      </c>
      <c r="AA54" s="44">
        <v>500.27333024060584</v>
      </c>
      <c r="AB54" s="44">
        <v>500.00180332894519</v>
      </c>
      <c r="AC54" s="44">
        <v>500.00108546989992</v>
      </c>
      <c r="AD54" s="44">
        <v>500.00000000000006</v>
      </c>
      <c r="AE54" s="27">
        <v>501.21508655991408</v>
      </c>
      <c r="AF54" s="27"/>
      <c r="AG54" s="27"/>
      <c r="AH54" s="44">
        <v>440.02890173410401</v>
      </c>
      <c r="AI54" s="27">
        <v>504.54399999999998</v>
      </c>
      <c r="AJ54" s="44">
        <v>500.00154506968255</v>
      </c>
      <c r="AK54" s="27">
        <v>509.94923961348712</v>
      </c>
      <c r="AL54" s="27"/>
      <c r="AM54" s="27">
        <v>514.60282699581921</v>
      </c>
      <c r="AN54" s="44">
        <v>489.09525674589264</v>
      </c>
      <c r="AO54" s="27">
        <v>502.59546704054929</v>
      </c>
      <c r="AP54" s="27">
        <v>528.23461374566261</v>
      </c>
      <c r="AQ54" s="27">
        <v>514.64815232196929</v>
      </c>
      <c r="AR54" s="27">
        <v>539.85003482797708</v>
      </c>
      <c r="AS54" s="27">
        <v>509.00269935069673</v>
      </c>
      <c r="AT54" s="27"/>
      <c r="AU54" s="44">
        <v>500</v>
      </c>
      <c r="AV54" s="55">
        <v>496.70765569218565</v>
      </c>
    </row>
    <row r="55" spans="1:48" ht="13.5" customHeight="1" x14ac:dyDescent="0.2">
      <c r="A55" s="48">
        <v>2</v>
      </c>
      <c r="B55" s="15">
        <v>222</v>
      </c>
      <c r="C55" s="6" t="s">
        <v>57</v>
      </c>
      <c r="D55" s="6" t="s">
        <v>53</v>
      </c>
      <c r="E55" s="7">
        <f>COUNT(I55:AV55)</f>
        <v>23</v>
      </c>
      <c r="F55" s="6">
        <f>G55/15</f>
        <v>505.52315210512177</v>
      </c>
      <c r="G55" s="9">
        <f>J55+K55+L55+M55+O55+P55+Q55+R55+S55+T55+U55+V55+W55+Y55+Z55+AA55+AB55+AC55+AD55+AE55+AF55+AG55+AH55+AI55+AK55+AN55+AP55+AQ55+AR55+AT55+AU55+AV55</f>
        <v>7582.8472815768264</v>
      </c>
      <c r="H55" s="8">
        <f>I55+J55+K55+L55+M55+N55+O55+P55+Q55+R55+S55+T55+U55+V55+W55+X55+Y55+Z55+AA55+AB55+AC55+AD55+AE55+AF55+AG55+AH55+AI55+AJ55+AK55+AL55+AM55+AN55+AO55+AP55+AQ55+AR55+AS55+AT55+AU55+AV55</f>
        <v>11564.074612878005</v>
      </c>
      <c r="I55" s="43">
        <v>497.70268191374799</v>
      </c>
      <c r="J55" s="26"/>
      <c r="K55" s="26"/>
      <c r="L55" s="26"/>
      <c r="M55" s="26"/>
      <c r="N55" s="43">
        <v>495.52118171683389</v>
      </c>
      <c r="O55" s="26">
        <v>499.82549261979204</v>
      </c>
      <c r="P55" s="26"/>
      <c r="Q55" s="26">
        <v>499.56579477461622</v>
      </c>
      <c r="R55" s="26">
        <v>506.22899290426989</v>
      </c>
      <c r="S55" s="26">
        <v>505.76504713560558</v>
      </c>
      <c r="T55" s="26">
        <v>499.99730607076953</v>
      </c>
      <c r="U55" s="26">
        <v>524.83544647884594</v>
      </c>
      <c r="V55" s="26">
        <v>500.00240072982189</v>
      </c>
      <c r="W55" s="26">
        <v>519.4637158318302</v>
      </c>
      <c r="X55" s="43">
        <v>499.43901932266783</v>
      </c>
      <c r="Y55" s="26">
        <v>499.9993569958848</v>
      </c>
      <c r="Z55" s="26"/>
      <c r="AA55" s="26">
        <v>499.9987461915569</v>
      </c>
      <c r="AB55" s="26">
        <v>509.51977350188446</v>
      </c>
      <c r="AC55" s="26"/>
      <c r="AD55" s="26">
        <v>511.41567112634624</v>
      </c>
      <c r="AE55" s="26">
        <v>500.00141207037757</v>
      </c>
      <c r="AF55" s="26"/>
      <c r="AG55" s="26"/>
      <c r="AH55" s="26">
        <v>506.22915740329034</v>
      </c>
      <c r="AI55" s="26">
        <v>499.99896774193547</v>
      </c>
      <c r="AJ55" s="43">
        <v>497.9682333673249</v>
      </c>
      <c r="AK55" s="26"/>
      <c r="AL55" s="43">
        <v>494.54678192417975</v>
      </c>
      <c r="AM55" s="43">
        <v>499.99909507176079</v>
      </c>
      <c r="AN55" s="26"/>
      <c r="AO55" s="43">
        <v>496.05325620163165</v>
      </c>
      <c r="AP55" s="26"/>
      <c r="AQ55" s="26"/>
      <c r="AR55" s="26"/>
      <c r="AS55" s="43">
        <v>499.99708178303058</v>
      </c>
      <c r="AT55" s="26"/>
      <c r="AU55" s="26"/>
      <c r="AV55" s="29"/>
    </row>
    <row r="56" spans="1:48" ht="13.5" customHeight="1" x14ac:dyDescent="0.2">
      <c r="A56" s="48">
        <v>3</v>
      </c>
      <c r="B56" s="15">
        <v>203</v>
      </c>
      <c r="C56" s="6" t="s">
        <v>39</v>
      </c>
      <c r="D56" s="6" t="s">
        <v>40</v>
      </c>
      <c r="E56" s="7">
        <f>COUNT(I56:AV56)</f>
        <v>38</v>
      </c>
      <c r="F56" s="6">
        <f>G56/15</f>
        <v>504.47937686006173</v>
      </c>
      <c r="G56" s="9">
        <f>I56+L56+N56+P56+R56+S56+AC56+AF56+AG56+AH56+AJ56+AL56+AN56+AP56+AQ56+AR56+AV56</f>
        <v>7567.1906529009257</v>
      </c>
      <c r="H56" s="8">
        <f>I56+J56+K56+L56+M56+N56+O56+P56+Q56+R56+S56+T56+U56+V56+W56+X56+Y56+Z56+AA56+AB56+AC56+AD56+AE56+AF56+AG56+AH56+AI56+AJ56+AK56+AL56+AM56+AN56+AO56+AP56+AQ56+AR56+AS56+AT56+AU56+AV56</f>
        <v>18753.846462951424</v>
      </c>
      <c r="I56" s="26">
        <v>499.98974411568645</v>
      </c>
      <c r="J56" s="43">
        <v>492</v>
      </c>
      <c r="K56" s="43">
        <v>481.08119304059653</v>
      </c>
      <c r="L56" s="26">
        <v>523.42754777070081</v>
      </c>
      <c r="M56" s="43">
        <v>485.71206524521813</v>
      </c>
      <c r="N56" s="26">
        <v>500.00278706800447</v>
      </c>
      <c r="O56" s="43">
        <v>490.84127099541917</v>
      </c>
      <c r="P56" s="26"/>
      <c r="Q56" s="43">
        <v>454.01826347752137</v>
      </c>
      <c r="R56" s="26">
        <v>499.99688783766959</v>
      </c>
      <c r="S56" s="26">
        <v>499.99865710525614</v>
      </c>
      <c r="T56" s="43">
        <v>498.48331784324034</v>
      </c>
      <c r="U56" s="43">
        <v>496.03712405102618</v>
      </c>
      <c r="V56" s="43">
        <v>477.25908676237589</v>
      </c>
      <c r="W56" s="43">
        <v>484.41908329864486</v>
      </c>
      <c r="X56" s="43">
        <v>498.4150069751567</v>
      </c>
      <c r="Y56" s="43">
        <v>482.35596707818934</v>
      </c>
      <c r="Z56" s="43">
        <v>493.22166756054298</v>
      </c>
      <c r="AA56" s="43">
        <v>497.492383113708</v>
      </c>
      <c r="AB56" s="43">
        <v>495.01559879537626</v>
      </c>
      <c r="AC56" s="26">
        <v>509.2145539804182</v>
      </c>
      <c r="AD56" s="43">
        <v>487.36921542042933</v>
      </c>
      <c r="AE56" s="43">
        <v>483.06221582083651</v>
      </c>
      <c r="AF56" s="26">
        <v>502.74296803815076</v>
      </c>
      <c r="AG56" s="26">
        <v>505.23718124485885</v>
      </c>
      <c r="AH56" s="26">
        <v>500.00138950644725</v>
      </c>
      <c r="AI56" s="43">
        <v>494.94709677419354</v>
      </c>
      <c r="AJ56" s="26"/>
      <c r="AK56" s="43">
        <v>470.87699270192036</v>
      </c>
      <c r="AL56" s="26">
        <v>521.60972564620738</v>
      </c>
      <c r="AM56" s="43">
        <v>478.11521546341385</v>
      </c>
      <c r="AN56" s="26">
        <v>500.0041227762776</v>
      </c>
      <c r="AO56" s="43">
        <v>485.13705964827068</v>
      </c>
      <c r="AP56" s="26">
        <v>500.0006087538809</v>
      </c>
      <c r="AQ56" s="26">
        <v>500.48213078287461</v>
      </c>
      <c r="AR56" s="26">
        <v>500</v>
      </c>
      <c r="AS56" s="43">
        <v>488.62624936164013</v>
      </c>
      <c r="AT56" s="43">
        <v>500.00039028197881</v>
      </c>
      <c r="AU56" s="43">
        <v>472.1693463408003</v>
      </c>
      <c r="AV56" s="29">
        <v>504.48234827449431</v>
      </c>
    </row>
    <row r="57" spans="1:48" ht="13.5" customHeight="1" x14ac:dyDescent="0.2">
      <c r="A57" s="48">
        <v>4</v>
      </c>
      <c r="B57" s="15">
        <v>218</v>
      </c>
      <c r="C57" s="6" t="s">
        <v>37</v>
      </c>
      <c r="D57" s="6" t="s">
        <v>38</v>
      </c>
      <c r="E57" s="7">
        <f>COUNT(I57:AV57)</f>
        <v>29</v>
      </c>
      <c r="F57" s="6">
        <f>G57/15</f>
        <v>504.31383385626617</v>
      </c>
      <c r="G57" s="9">
        <f>J57+K57+L57+M57+N57+O57+T57+U57+V57+W57+X57+Y57+Z57+AC57+AF57+AG57+AI57+AJ57+AK57+AL57+AN57+AP57+AQ57+AR57+AT57+AU57</f>
        <v>7564.707507843993</v>
      </c>
      <c r="H57" s="8">
        <f>I57+J57+K57+L57+M57+N57+O57+P57+Q57+R57+S57+T57+U57+V57+W57+X57+Y57+Z57+AA57+AB57+AC57+AD57+AE57+AF57+AG57+AH57+AI57+AJ57+AK57+AL57+AM57+AN57+AO57+AP57+AQ57+AR57+AS57+AT57+AU57+AV57</f>
        <v>14399.521484553541</v>
      </c>
      <c r="I57" s="43">
        <v>475.62689092867026</v>
      </c>
      <c r="J57" s="26">
        <v>513</v>
      </c>
      <c r="K57" s="26">
        <v>499.99723833195259</v>
      </c>
      <c r="L57" s="26"/>
      <c r="M57" s="26">
        <v>500.00182862158516</v>
      </c>
      <c r="N57" s="26"/>
      <c r="O57" s="26">
        <v>500.00145422816837</v>
      </c>
      <c r="P57" s="43">
        <v>498.6468200270636</v>
      </c>
      <c r="Q57" s="43">
        <v>492.50361837687831</v>
      </c>
      <c r="R57" s="43">
        <v>493.42400099589196</v>
      </c>
      <c r="S57" s="43">
        <v>491.17986732199938</v>
      </c>
      <c r="T57" s="26"/>
      <c r="U57" s="26"/>
      <c r="V57" s="26">
        <v>500.11763576127146</v>
      </c>
      <c r="W57" s="26"/>
      <c r="X57" s="26">
        <v>508.06743640734919</v>
      </c>
      <c r="Y57" s="26">
        <v>505.74588477366257</v>
      </c>
      <c r="Z57" s="26">
        <v>500.00137519424618</v>
      </c>
      <c r="AA57" s="43">
        <v>496.44294544679468</v>
      </c>
      <c r="AB57" s="43">
        <v>469.94752312769367</v>
      </c>
      <c r="AC57" s="26"/>
      <c r="AD57" s="43">
        <v>483.77120053209183</v>
      </c>
      <c r="AE57" s="43">
        <v>485.1986783021265</v>
      </c>
      <c r="AF57" s="26">
        <v>500.0003944446417</v>
      </c>
      <c r="AG57" s="26">
        <v>499.99880783490897</v>
      </c>
      <c r="AH57" s="43">
        <v>469</v>
      </c>
      <c r="AI57" s="26"/>
      <c r="AJ57" s="26">
        <v>509.98424028923705</v>
      </c>
      <c r="AK57" s="26">
        <v>499.9979614302606</v>
      </c>
      <c r="AL57" s="26"/>
      <c r="AM57" s="43">
        <v>492.6157855682045</v>
      </c>
      <c r="AN57" s="26">
        <v>500.00206138813877</v>
      </c>
      <c r="AO57" s="43">
        <v>493.89827888850857</v>
      </c>
      <c r="AP57" s="26"/>
      <c r="AQ57" s="26"/>
      <c r="AR57" s="26"/>
      <c r="AS57" s="43">
        <v>492.55708761946454</v>
      </c>
      <c r="AT57" s="26">
        <v>521.47214362376815</v>
      </c>
      <c r="AU57" s="26">
        <v>506.31904551480346</v>
      </c>
      <c r="AV57" s="54">
        <v>500.00127957415771</v>
      </c>
    </row>
    <row r="58" spans="1:48" ht="13.5" customHeight="1" x14ac:dyDescent="0.2">
      <c r="A58" s="48">
        <v>5</v>
      </c>
      <c r="B58" s="15">
        <v>223</v>
      </c>
      <c r="C58" s="6" t="s">
        <v>54</v>
      </c>
      <c r="D58" s="6" t="s">
        <v>55</v>
      </c>
      <c r="E58" s="7">
        <f>COUNT(I58:AV58)</f>
        <v>17</v>
      </c>
      <c r="F58" s="6">
        <f>G58/15</f>
        <v>492.5412637497094</v>
      </c>
      <c r="G58" s="9">
        <f>I58+J58+K58+L58+M58+N58+O58+P58+Q58+R58+S58+T58+U58+V58+W58+X58+Y58+Z58+AA58+AB58+AC58+AD58+AE58+AF58+AG58+AH58+AI58+AJ58+AK58+AL58+AM58+AO58+AP58+AQ58+AR58+AS58+AT58+AV58</f>
        <v>7388.1189562456411</v>
      </c>
      <c r="H58" s="8">
        <f>I58+J58+K58+L58+M58+N58+O58+P58+Q58+R58+S58+T58+U58+V58+W58+X58+Y58+Z58+AA58+AB58+AC58+AD58+AE58+AF58+AG58+AH58+AI58+AJ58+AK58+AL58+AM58+AN58+AO58+AP58+AQ58+AR58+AS58+AT58+AU58+AV58</f>
        <v>8297.0099917787338</v>
      </c>
      <c r="I58" s="26">
        <v>502.32552176811453</v>
      </c>
      <c r="J58" s="26">
        <v>500</v>
      </c>
      <c r="K58" s="26"/>
      <c r="L58" s="26"/>
      <c r="M58" s="26"/>
      <c r="N58" s="26">
        <v>500.10869565217394</v>
      </c>
      <c r="O58" s="26"/>
      <c r="P58" s="26">
        <v>499.99685306983037</v>
      </c>
      <c r="Q58" s="26">
        <v>468.10643250421538</v>
      </c>
      <c r="R58" s="26"/>
      <c r="S58" s="26"/>
      <c r="T58" s="26">
        <v>489.7866408049461</v>
      </c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>
        <v>466.57099889858512</v>
      </c>
      <c r="AF58" s="26"/>
      <c r="AG58" s="26"/>
      <c r="AH58" s="26">
        <v>500.41546242774564</v>
      </c>
      <c r="AI58" s="26">
        <v>485.13961290322584</v>
      </c>
      <c r="AJ58" s="26">
        <v>495.10058403634008</v>
      </c>
      <c r="AK58" s="26"/>
      <c r="AL58" s="26">
        <v>500.00211611101116</v>
      </c>
      <c r="AM58" s="26">
        <v>490.8394114346732</v>
      </c>
      <c r="AN58" s="43">
        <v>453.84242749067232</v>
      </c>
      <c r="AO58" s="26">
        <v>499.99779203144146</v>
      </c>
      <c r="AP58" s="26"/>
      <c r="AQ58" s="26">
        <v>499.99804011876887</v>
      </c>
      <c r="AR58" s="26"/>
      <c r="AS58" s="26">
        <v>489.73079448457003</v>
      </c>
      <c r="AT58" s="26"/>
      <c r="AU58" s="43">
        <v>455.04860804242162</v>
      </c>
      <c r="AV58" s="29"/>
    </row>
    <row r="59" spans="1:48" ht="13.5" customHeight="1" x14ac:dyDescent="0.2">
      <c r="A59" s="47">
        <v>6</v>
      </c>
      <c r="B59" s="15">
        <v>213</v>
      </c>
      <c r="C59" s="6" t="s">
        <v>43</v>
      </c>
      <c r="D59" s="6" t="s">
        <v>44</v>
      </c>
      <c r="E59" s="7">
        <f>COUNT(I59:AV59)</f>
        <v>29</v>
      </c>
      <c r="F59" s="6">
        <f>G59/15</f>
        <v>483.86725190742749</v>
      </c>
      <c r="G59" s="9">
        <f>J59+K59+L59+P59+Q59+U59+X59+Z59+AA59+AC59+AD59+AE59+AF59+AG59+AH59+AJ59+AK59+AL59+AM59+AN59+AO59+AP59+AQ59+AR59+AT59+AU59</f>
        <v>7258.0087786114127</v>
      </c>
      <c r="H59" s="8">
        <f>I59+J59+K59+L59+M59+N59+O59+P59+Q59+R59+S59+T59+U59+V59+W59+X59+Y59+Z59+AA59+AB59+AC59+AD59+AE59+AF59+AG59+AH59+AI59+AJ59+AK59+AL59+AM59+AN59+AO59+AP59+AQ59+AR59+AS59+AT59+AU59+AV59</f>
        <v>13712.25516537815</v>
      </c>
      <c r="I59" s="43">
        <v>439.32875237167332</v>
      </c>
      <c r="J59" s="26">
        <v>474</v>
      </c>
      <c r="K59" s="26">
        <v>477.52278376139191</v>
      </c>
      <c r="L59" s="26">
        <v>483.77786624203827</v>
      </c>
      <c r="M59" s="43">
        <v>454.85864755147566</v>
      </c>
      <c r="N59" s="43">
        <v>459.02173913043487</v>
      </c>
      <c r="O59" s="43">
        <v>450.94306696720719</v>
      </c>
      <c r="P59" s="26">
        <v>474.22349498064636</v>
      </c>
      <c r="Q59" s="26"/>
      <c r="R59" s="43">
        <v>466.6508465081539</v>
      </c>
      <c r="S59" s="43">
        <v>470.98138747884946</v>
      </c>
      <c r="T59" s="43">
        <v>455.58855618862901</v>
      </c>
      <c r="U59" s="26">
        <v>480.00504824961649</v>
      </c>
      <c r="V59" s="43">
        <v>456.83787871512948</v>
      </c>
      <c r="W59" s="43">
        <v>471.57624531705301</v>
      </c>
      <c r="X59" s="26">
        <v>476.74527321836695</v>
      </c>
      <c r="Y59" s="43">
        <v>462.32060185185196</v>
      </c>
      <c r="Z59" s="26">
        <v>493.17216056768024</v>
      </c>
      <c r="AA59" s="26"/>
      <c r="AB59" s="43">
        <v>472.73727300596897</v>
      </c>
      <c r="AC59" s="26"/>
      <c r="AD59" s="26">
        <v>481.45992683737961</v>
      </c>
      <c r="AE59" s="26"/>
      <c r="AF59" s="26"/>
      <c r="AG59" s="26">
        <v>487.39881498789953</v>
      </c>
      <c r="AH59" s="26">
        <v>482.20736994219646</v>
      </c>
      <c r="AI59" s="43">
        <v>465.27225806451622</v>
      </c>
      <c r="AJ59" s="26">
        <v>497.6314081765089</v>
      </c>
      <c r="AK59" s="26">
        <v>478.25355730419551</v>
      </c>
      <c r="AL59" s="26"/>
      <c r="AM59" s="26"/>
      <c r="AN59" s="26"/>
      <c r="AO59" s="26">
        <v>483.72285578653361</v>
      </c>
      <c r="AP59" s="26">
        <v>492.70560662324226</v>
      </c>
      <c r="AQ59" s="26">
        <v>495.18261193371688</v>
      </c>
      <c r="AR59" s="26"/>
      <c r="AS59" s="43">
        <v>473.59816152330927</v>
      </c>
      <c r="AT59" s="26"/>
      <c r="AU59" s="26"/>
      <c r="AV59" s="54">
        <v>454.53097209248767</v>
      </c>
    </row>
    <row r="60" spans="1:48" ht="13.5" customHeight="1" x14ac:dyDescent="0.2">
      <c r="A60" s="47">
        <v>7</v>
      </c>
      <c r="B60" s="15">
        <v>201</v>
      </c>
      <c r="C60" s="6" t="s">
        <v>41</v>
      </c>
      <c r="D60" s="6" t="s">
        <v>42</v>
      </c>
      <c r="E60" s="7">
        <f>COUNT(I60:AV60)</f>
        <v>30</v>
      </c>
      <c r="F60" s="6">
        <f>G60/15</f>
        <v>471.0840663424629</v>
      </c>
      <c r="G60" s="9">
        <f>J60+K60+L60+M60+O60+P60+W60+X60+Z60+AB60+AC60+AF60+AH60+AJ60+AK60+AL60+AM60+AO60+AP60+AQ60+AR60+AS60+AT60+AU60+AV60</f>
        <v>7066.2609951369432</v>
      </c>
      <c r="H60" s="8">
        <f>I60+J60+K60+L60+M60+N60+O60+P60+Q60+R60+S60+T60+U60+V60+W60+X60+Y60+Z60+AA60+AB60+AC60+AD60+AE60+AF60+AG60+AH60+AI60+AJ60+AK60+AL60+AM60+AN60+AO60+AP60+AQ60+AR60+AS60+AT60+AU60+AV60</f>
        <v>13809.493987738784</v>
      </c>
      <c r="I60" s="43">
        <v>442.9977949848726</v>
      </c>
      <c r="J60" s="26">
        <v>463</v>
      </c>
      <c r="K60" s="26"/>
      <c r="L60" s="26"/>
      <c r="M60" s="26"/>
      <c r="N60" s="43">
        <v>441.87290969899664</v>
      </c>
      <c r="O60" s="26"/>
      <c r="P60" s="26"/>
      <c r="Q60" s="43">
        <v>426.06798072188485</v>
      </c>
      <c r="R60" s="43">
        <v>444.93651188846013</v>
      </c>
      <c r="S60" s="43">
        <v>458.55289662396262</v>
      </c>
      <c r="T60" s="43">
        <v>462.33078757021053</v>
      </c>
      <c r="U60" s="43">
        <v>457.55587053181364</v>
      </c>
      <c r="V60" s="43">
        <v>452.70562250924286</v>
      </c>
      <c r="W60" s="26"/>
      <c r="X60" s="26">
        <v>474.60152562999019</v>
      </c>
      <c r="Y60" s="43">
        <v>451.02237654320993</v>
      </c>
      <c r="Z60" s="26"/>
      <c r="AA60" s="43">
        <v>461.4052685030781</v>
      </c>
      <c r="AB60" s="26">
        <v>463.14536634627518</v>
      </c>
      <c r="AC60" s="26">
        <v>466.27445020949574</v>
      </c>
      <c r="AD60" s="43">
        <v>454</v>
      </c>
      <c r="AE60" s="43">
        <v>439.49843260188084</v>
      </c>
      <c r="AF60" s="26">
        <v>473.16553658276825</v>
      </c>
      <c r="AG60" s="43">
        <v>445.78629248578341</v>
      </c>
      <c r="AH60" s="26">
        <v>463.98260337927968</v>
      </c>
      <c r="AI60" s="43">
        <v>453.21806451612906</v>
      </c>
      <c r="AJ60" s="26">
        <v>468.20246593121351</v>
      </c>
      <c r="AK60" s="26">
        <v>472.39165001834726</v>
      </c>
      <c r="AL60" s="26">
        <v>476.91640303450322</v>
      </c>
      <c r="AM60" s="26">
        <v>470.10117097714146</v>
      </c>
      <c r="AN60" s="43">
        <v>451.28218342231662</v>
      </c>
      <c r="AO60" s="26">
        <v>471.97535907088684</v>
      </c>
      <c r="AP60" s="26">
        <v>481.35265112315096</v>
      </c>
      <c r="AQ60" s="26"/>
      <c r="AR60" s="26"/>
      <c r="AS60" s="26">
        <v>463.22171153425256</v>
      </c>
      <c r="AT60" s="26">
        <v>488.14596546004486</v>
      </c>
      <c r="AU60" s="26"/>
      <c r="AV60" s="29">
        <v>469.78413583959252</v>
      </c>
    </row>
    <row r="61" spans="1:48" ht="13.5" customHeight="1" x14ac:dyDescent="0.2">
      <c r="A61" s="48">
        <v>8</v>
      </c>
      <c r="B61" s="15">
        <v>217</v>
      </c>
      <c r="C61" s="6" t="s">
        <v>49</v>
      </c>
      <c r="D61" s="6" t="s">
        <v>50</v>
      </c>
      <c r="E61" s="7">
        <f>COUNT(I61:AV61)</f>
        <v>24</v>
      </c>
      <c r="F61" s="6">
        <f>G61/15</f>
        <v>439.89412621584466</v>
      </c>
      <c r="G61" s="9">
        <f>I61+J61+K61+L61+N61+P61+Q61+R61+T61+V61+X61+Y61+Z61+AA61+AB61+AC61+AD61+AE61+AF61+AG61+AH61+AI61+AJ61+AL61+AN61+AO61+AQ61+AR61+AS61+AT61+AV61</f>
        <v>6598.4118932376696</v>
      </c>
      <c r="H61" s="8">
        <f>I61+J61+K61+L61+M61+N61+O61+P61+Q61+R61+S61+T61+U61+V61+W61+X61+Y61+Z61+AA61+AB61+AC61+AD61+AE61+AF61+AG61+AH61+AI61+AJ61+AK61+AL61+AM61+AN61+AO61+AP61+AQ61+AR61+AS61+AT61+AU61+AV61</f>
        <v>10369.718066062364</v>
      </c>
      <c r="I61" s="26">
        <v>430.92918311881442</v>
      </c>
      <c r="J61" s="26">
        <v>453</v>
      </c>
      <c r="K61" s="26">
        <v>426.90347970173991</v>
      </c>
      <c r="L61" s="26">
        <v>455.19506369426756</v>
      </c>
      <c r="M61" s="43">
        <v>412.76560728522838</v>
      </c>
      <c r="N61" s="26">
        <v>433.52842809364552</v>
      </c>
      <c r="O61" s="43">
        <v>424.81713080782367</v>
      </c>
      <c r="P61" s="26">
        <v>426.90625295024699</v>
      </c>
      <c r="Q61" s="26"/>
      <c r="R61" s="26">
        <v>436.40062865679079</v>
      </c>
      <c r="S61" s="43">
        <v>422.99774393683026</v>
      </c>
      <c r="T61" s="26">
        <v>442.05560269931709</v>
      </c>
      <c r="U61" s="43">
        <v>426.98677746927376</v>
      </c>
      <c r="V61" s="26">
        <v>428.61249819945272</v>
      </c>
      <c r="W61" s="43">
        <v>426.09442208963515</v>
      </c>
      <c r="X61" s="26"/>
      <c r="Y61" s="26"/>
      <c r="Z61" s="26">
        <v>445.45567061347413</v>
      </c>
      <c r="AA61" s="26"/>
      <c r="AB61" s="26"/>
      <c r="AC61" s="26"/>
      <c r="AD61" s="26"/>
      <c r="AE61" s="26"/>
      <c r="AF61" s="26"/>
      <c r="AG61" s="26"/>
      <c r="AH61" s="26">
        <v>430.64695420186752</v>
      </c>
      <c r="AI61" s="26">
        <v>430.58529032258059</v>
      </c>
      <c r="AJ61" s="26">
        <v>449.80995642903497</v>
      </c>
      <c r="AK61" s="43">
        <v>417.85328413585046</v>
      </c>
      <c r="AL61" s="26"/>
      <c r="AM61" s="43">
        <v>422.10241977811154</v>
      </c>
      <c r="AN61" s="26"/>
      <c r="AO61" s="26"/>
      <c r="AP61" s="43">
        <v>419.21501187070078</v>
      </c>
      <c r="AQ61" s="26"/>
      <c r="AR61" s="26">
        <v>474.22661403772349</v>
      </c>
      <c r="AS61" s="26">
        <v>434.15627051871309</v>
      </c>
      <c r="AT61" s="26"/>
      <c r="AU61" s="43">
        <v>398.47377545123902</v>
      </c>
      <c r="AV61" s="29"/>
    </row>
    <row r="62" spans="1:48" ht="13.5" customHeight="1" x14ac:dyDescent="0.2">
      <c r="A62" s="48">
        <v>9</v>
      </c>
      <c r="B62" s="15">
        <v>215</v>
      </c>
      <c r="C62" s="6" t="s">
        <v>45</v>
      </c>
      <c r="D62" s="6" t="s">
        <v>46</v>
      </c>
      <c r="E62" s="7">
        <f>COUNT(I62:AV62)</f>
        <v>30</v>
      </c>
      <c r="F62" s="6">
        <f>G62/15</f>
        <v>439.71192892222797</v>
      </c>
      <c r="G62" s="9">
        <f>J62+K62+L62+N62+O62+P62+R62+S62+T62+U62+W62+X62+Z62+AC62+AD62+AF62+AG62+AH62+AJ62+AL62+AO62+AP62+AQ62+AR62+AT62</f>
        <v>6595.6789338334193</v>
      </c>
      <c r="H62" s="8">
        <f>I62+J62+K62+L62+M62+N62+O62+P62+Q62+R62+S62+T62+U62+V62+W62+X62+Y62+Z62+AA62+AB62+AC62+AD62+AE62+AF62+AG62+AH62+AI62+AJ62+AK62+AL62+AM62+AN62+AO62+AP62+AQ62+AR62+AS62+AT62+AU62+AV62</f>
        <v>12834.125134404387</v>
      </c>
      <c r="I62" s="43">
        <v>408.96364289010808</v>
      </c>
      <c r="J62" s="26">
        <v>441</v>
      </c>
      <c r="K62" s="26">
        <v>435.73322286661141</v>
      </c>
      <c r="L62" s="26">
        <v>439.83213906581739</v>
      </c>
      <c r="M62" s="43">
        <v>397.55604725158162</v>
      </c>
      <c r="N62" s="26">
        <v>427.17391304347825</v>
      </c>
      <c r="O62" s="26">
        <v>432.11372064276884</v>
      </c>
      <c r="P62" s="26"/>
      <c r="Q62" s="43">
        <v>413.410376161984</v>
      </c>
      <c r="R62" s="26">
        <v>426.82995145026757</v>
      </c>
      <c r="S62" s="26"/>
      <c r="T62" s="26"/>
      <c r="U62" s="26"/>
      <c r="V62" s="43">
        <v>398.70240553128156</v>
      </c>
      <c r="W62" s="26"/>
      <c r="X62" s="26"/>
      <c r="Y62" s="43">
        <v>415.9194958847736</v>
      </c>
      <c r="Z62" s="26">
        <v>441.36309253682066</v>
      </c>
      <c r="AA62" s="43">
        <v>425.99646426019024</v>
      </c>
      <c r="AB62" s="43">
        <v>423.69393901141507</v>
      </c>
      <c r="AC62" s="26">
        <v>426.94787573540589</v>
      </c>
      <c r="AD62" s="26"/>
      <c r="AE62" s="43">
        <v>423.82233330509189</v>
      </c>
      <c r="AF62" s="26">
        <v>456.82961174813909</v>
      </c>
      <c r="AG62" s="26"/>
      <c r="AH62" s="26">
        <v>427.14956647398844</v>
      </c>
      <c r="AI62" s="43">
        <v>419.2639999999999</v>
      </c>
      <c r="AJ62" s="26"/>
      <c r="AK62" s="43">
        <v>417.11481224772695</v>
      </c>
      <c r="AL62" s="26"/>
      <c r="AM62" s="43">
        <v>419.05507393263713</v>
      </c>
      <c r="AN62" s="43">
        <v>420.97462431201177</v>
      </c>
      <c r="AO62" s="26">
        <v>429.18603239089873</v>
      </c>
      <c r="AP62" s="26">
        <v>449.23905764899257</v>
      </c>
      <c r="AQ62" s="26">
        <v>436.45477084088702</v>
      </c>
      <c r="AR62" s="26">
        <v>456.18640479670012</v>
      </c>
      <c r="AS62" s="43">
        <v>414.33136353687894</v>
      </c>
      <c r="AT62" s="26">
        <v>469.63957459264304</v>
      </c>
      <c r="AU62" s="43">
        <v>414.61187214611869</v>
      </c>
      <c r="AV62" s="54">
        <v>425.02975009916702</v>
      </c>
    </row>
    <row r="63" spans="1:48" ht="13.5" customHeight="1" x14ac:dyDescent="0.2">
      <c r="A63" s="47">
        <v>10</v>
      </c>
      <c r="B63" s="15">
        <v>205</v>
      </c>
      <c r="C63" s="6" t="s">
        <v>47</v>
      </c>
      <c r="D63" s="6" t="s">
        <v>48</v>
      </c>
      <c r="E63" s="7">
        <f>COUNT(I63:AV63)</f>
        <v>37</v>
      </c>
      <c r="F63" s="6">
        <f>G63/15</f>
        <v>437.50505309984089</v>
      </c>
      <c r="G63" s="9">
        <f>J63+L63+O63+P63+U63+X63+Z63+AA63+AB63+AF63+AG63+AL63+AM63+AO63+AP63+AQ63+AR63+AT63</f>
        <v>6562.5757964976137</v>
      </c>
      <c r="H63" s="8">
        <f>I63+J63+K63+L63+M63+N63+O63+P63+Q63+R63+S63+T63+U63+V63+W63+X63+Y63+Z63+AA63+AB63+AC63+AD63+AE63+AF63+AG63+AH63+AI63+AJ63+AK63+AL63+AM63+AN63+AO63+AP63+AQ63+AR63+AS63+AT63+AU63+AV63</f>
        <v>15404.716518666524</v>
      </c>
      <c r="I63" s="43">
        <v>385.12896774524393</v>
      </c>
      <c r="J63" s="26">
        <v>427</v>
      </c>
      <c r="K63" s="43">
        <v>421.49544324772171</v>
      </c>
      <c r="L63" s="26">
        <v>429.53489915074317</v>
      </c>
      <c r="M63" s="43">
        <v>420.66068097867833</v>
      </c>
      <c r="N63" s="43">
        <v>405.66889632107029</v>
      </c>
      <c r="O63" s="26"/>
      <c r="P63" s="26">
        <v>426.65292507159268</v>
      </c>
      <c r="Q63" s="43">
        <v>397.1045524403529</v>
      </c>
      <c r="R63" s="43">
        <v>404.49707456740953</v>
      </c>
      <c r="S63" s="43">
        <v>402.19697580103673</v>
      </c>
      <c r="T63" s="43">
        <v>388.77978475505449</v>
      </c>
      <c r="U63" s="26">
        <v>427.02755179309941</v>
      </c>
      <c r="V63" s="43">
        <v>401.00590579536185</v>
      </c>
      <c r="W63" s="43">
        <v>400.1722862032284</v>
      </c>
      <c r="X63" s="26">
        <v>442.17595203466806</v>
      </c>
      <c r="Y63" s="43">
        <v>400.05079732510296</v>
      </c>
      <c r="Z63" s="26">
        <v>435.70691860225259</v>
      </c>
      <c r="AA63" s="26">
        <v>426.10053036097156</v>
      </c>
      <c r="AB63" s="26"/>
      <c r="AC63" s="43">
        <v>370.27115038099998</v>
      </c>
      <c r="AD63" s="43">
        <v>413.62078227725056</v>
      </c>
      <c r="AE63" s="43">
        <v>406.38114603631846</v>
      </c>
      <c r="AF63" s="26">
        <v>456.37600041022245</v>
      </c>
      <c r="AG63" s="26">
        <v>421.78920136860552</v>
      </c>
      <c r="AH63" s="43">
        <v>415.36794130724763</v>
      </c>
      <c r="AI63" s="43">
        <v>397.43587096774206</v>
      </c>
      <c r="AJ63" s="43">
        <v>409.8204629028769</v>
      </c>
      <c r="AK63" s="43">
        <v>413.42500101928488</v>
      </c>
      <c r="AL63" s="26">
        <v>427.95805867975832</v>
      </c>
      <c r="AM63" s="26">
        <v>431.15396449061598</v>
      </c>
      <c r="AN63" s="43">
        <v>381.32794623899747</v>
      </c>
      <c r="AO63" s="26">
        <v>429.68061734800892</v>
      </c>
      <c r="AP63" s="26">
        <v>456.04736105192683</v>
      </c>
      <c r="AQ63" s="26">
        <v>454.71204445010642</v>
      </c>
      <c r="AR63" s="26"/>
      <c r="AS63" s="43">
        <v>416.98840008754655</v>
      </c>
      <c r="AT63" s="26">
        <v>470.65977168504253</v>
      </c>
      <c r="AU63" s="43">
        <v>401.23956173448005</v>
      </c>
      <c r="AV63" s="54">
        <v>389.50109403590488</v>
      </c>
    </row>
    <row r="64" spans="1:48" ht="13.5" customHeight="1" x14ac:dyDescent="0.2">
      <c r="A64" s="48">
        <v>11</v>
      </c>
      <c r="B64" s="15">
        <v>220</v>
      </c>
      <c r="C64" s="6" t="s">
        <v>67</v>
      </c>
      <c r="D64" s="6" t="s">
        <v>68</v>
      </c>
      <c r="E64" s="7">
        <f>COUNT(I64:AV64)</f>
        <v>23</v>
      </c>
      <c r="F64" s="6">
        <f>G64/15</f>
        <v>435.37268631735674</v>
      </c>
      <c r="G64" s="9">
        <f>J64+K64+L64+M64+N64+P64+R64+S64+T64+U64+V64+W64+X64+Y64+Z64+AA64+AB64+AC64+AD64+AF64+AG64+AH64+AI64+AJ64+AK64+AL64+AM64+AP64+AR64+AS64+AT64+AV64</f>
        <v>6530.5902947603508</v>
      </c>
      <c r="H64" s="8">
        <f>I64+J64+K64+L64+M64+N64+O64+P64+Q64+R64+S64+T64+U64+V64+W64+X64+Y64+Z64+AA64+AB64+AC64+AD64+AE64+AF64+AG64+AH64+AI64+AJ64+AK64+AL64+AM64+AN64+AO64+AP64+AQ64+AR64+AS64+AT64+AU64+AV64</f>
        <v>9778.5842926355326</v>
      </c>
      <c r="I64" s="43">
        <v>413.19932311163529</v>
      </c>
      <c r="J64" s="26">
        <v>443</v>
      </c>
      <c r="K64" s="26">
        <v>441.40430820215408</v>
      </c>
      <c r="L64" s="26">
        <v>448.36783439490443</v>
      </c>
      <c r="M64" s="26">
        <v>428.23300296236698</v>
      </c>
      <c r="N64" s="26">
        <v>431.90635451505023</v>
      </c>
      <c r="O64" s="43">
        <v>419.51428779175455</v>
      </c>
      <c r="P64" s="26">
        <v>446.47229127985645</v>
      </c>
      <c r="Q64" s="43">
        <v>399.05549172622693</v>
      </c>
      <c r="R64" s="26"/>
      <c r="S64" s="26">
        <v>430.94029489968568</v>
      </c>
      <c r="T64" s="26">
        <v>435.23659433466685</v>
      </c>
      <c r="U64" s="26"/>
      <c r="V64" s="26">
        <v>421.58496182839588</v>
      </c>
      <c r="W64" s="26">
        <v>424.21950881087832</v>
      </c>
      <c r="X64" s="26"/>
      <c r="Y64" s="26">
        <v>423.42978395061732</v>
      </c>
      <c r="Z64" s="26"/>
      <c r="AA64" s="26"/>
      <c r="AB64" s="26"/>
      <c r="AC64" s="26"/>
      <c r="AD64" s="26"/>
      <c r="AE64" s="43">
        <v>391.21198000508343</v>
      </c>
      <c r="AF64" s="26"/>
      <c r="AG64" s="26">
        <v>426.06907404537378</v>
      </c>
      <c r="AH64" s="26"/>
      <c r="AI64" s="26"/>
      <c r="AJ64" s="26">
        <v>426.76369704273668</v>
      </c>
      <c r="AK64" s="26"/>
      <c r="AL64" s="26"/>
      <c r="AM64" s="26"/>
      <c r="AN64" s="43">
        <v>391.38855105027733</v>
      </c>
      <c r="AO64" s="43">
        <v>405.84890871153993</v>
      </c>
      <c r="AP64" s="26"/>
      <c r="AQ64" s="43">
        <v>409.96893588248554</v>
      </c>
      <c r="AR64" s="26">
        <v>457.55835393419557</v>
      </c>
      <c r="AS64" s="26"/>
      <c r="AT64" s="26">
        <v>445.40423455946927</v>
      </c>
      <c r="AU64" s="43">
        <v>417.80651959617933</v>
      </c>
      <c r="AV64" s="29"/>
    </row>
    <row r="65" spans="1:48" ht="13.5" customHeight="1" x14ac:dyDescent="0.2">
      <c r="A65" s="47">
        <v>12</v>
      </c>
      <c r="B65" s="15">
        <v>206</v>
      </c>
      <c r="C65" s="6" t="s">
        <v>63</v>
      </c>
      <c r="D65" s="6" t="s">
        <v>64</v>
      </c>
      <c r="E65" s="7">
        <f>COUNT(I65:AV65)</f>
        <v>19</v>
      </c>
      <c r="F65" s="6">
        <f>G65/15</f>
        <v>431.42868953407981</v>
      </c>
      <c r="G65" s="9">
        <f>I65+J65+K65+L65+M65+N65+O65+P65+Q65+R65+S65+T65+U65+V65+X65+Y65+Z65+AA65+AB65+AC65+AD65+AE65+AF65+AG65+AH65+AI65+AJ65+AK65+AL65+AP65+AQ65+AR65+AS65+AT65+AU65+AV65</f>
        <v>6471.4303430111968</v>
      </c>
      <c r="H65" s="8">
        <f>I65+J65+K65+L65+M65+N65+O65+P65+Q65+R65+S65+T65+U65+V65+W65+X65+Y65+Z65+AA65+AB65+AC65+AD65+AE65+AF65+AG65+AH65+AI65+AJ65+AK65+AL65+AM65+AN65+AO65+AP65+AQ65+AR65+AS65+AT65+AU65+AV65</f>
        <v>7921.7792556084369</v>
      </c>
      <c r="I65" s="26">
        <v>393.59520024614119</v>
      </c>
      <c r="J65" s="26"/>
      <c r="K65" s="26">
        <v>451.84341342170671</v>
      </c>
      <c r="L65" s="26">
        <v>433.22054140127375</v>
      </c>
      <c r="M65" s="26">
        <v>421.41041582854848</v>
      </c>
      <c r="N65" s="26">
        <v>424.86064659977706</v>
      </c>
      <c r="O65" s="26"/>
      <c r="P65" s="26">
        <v>461.29275891367968</v>
      </c>
      <c r="Q65" s="26"/>
      <c r="R65" s="26">
        <v>451.60587576247974</v>
      </c>
      <c r="S65" s="26">
        <v>457.90696425214185</v>
      </c>
      <c r="T65" s="26">
        <v>454.00789321264529</v>
      </c>
      <c r="U65" s="26"/>
      <c r="V65" s="26">
        <v>411.29303308205692</v>
      </c>
      <c r="W65" s="43">
        <v>338.01049905184777</v>
      </c>
      <c r="X65" s="26"/>
      <c r="Y65" s="26"/>
      <c r="Z65" s="26"/>
      <c r="AA65" s="26">
        <v>448.50608723999153</v>
      </c>
      <c r="AB65" s="26"/>
      <c r="AC65" s="26"/>
      <c r="AD65" s="26">
        <v>413.82927016448798</v>
      </c>
      <c r="AE65" s="26"/>
      <c r="AF65" s="26"/>
      <c r="AG65" s="26">
        <v>440.4751970052813</v>
      </c>
      <c r="AH65" s="26">
        <v>420.93708314806577</v>
      </c>
      <c r="AI65" s="26"/>
      <c r="AJ65" s="26">
        <v>386.64596273291932</v>
      </c>
      <c r="AK65" s="26"/>
      <c r="AL65" s="26"/>
      <c r="AM65" s="43">
        <v>350.9537943641069</v>
      </c>
      <c r="AN65" s="43">
        <v>376.4197810805797</v>
      </c>
      <c r="AO65" s="43">
        <v>384.96483810070538</v>
      </c>
      <c r="AP65" s="26"/>
      <c r="AQ65" s="26"/>
      <c r="AR65" s="26"/>
      <c r="AS65" s="26"/>
      <c r="AT65" s="26"/>
      <c r="AU65" s="26"/>
      <c r="AV65" s="29"/>
    </row>
    <row r="66" spans="1:48" ht="13.5" customHeight="1" x14ac:dyDescent="0.2">
      <c r="A66" s="48">
        <v>13</v>
      </c>
      <c r="B66" s="15">
        <v>227</v>
      </c>
      <c r="C66" s="6" t="s">
        <v>113</v>
      </c>
      <c r="D66" s="6" t="s">
        <v>105</v>
      </c>
      <c r="E66" s="7">
        <f>COUNT(I66:AV66)</f>
        <v>26</v>
      </c>
      <c r="F66" s="6">
        <f>G66/15</f>
        <v>391.94865396694985</v>
      </c>
      <c r="G66" s="9">
        <f>I66+J66+K66+L66+M66+N66+Q66+S66+T66+U66+V66+X66+Y66+Z66+AA66+AC66+AD66+AF66+AH66+AJ66+AK66+AL66+AM66+AO66+AP66+AQ66+AR66+AS66+AT66</f>
        <v>5879.2298095042479</v>
      </c>
      <c r="H66" s="8">
        <f>I66+J66+K66+L66+M66+N66+O66+P66+Q66+R66+S66+T66+U66+V66+W66+X66+Y66+Z66+AA66+AB66+AC66+AD66+AE66+AF66+AG66+AH66+AI66+AJ66+AK66+AL66+AM66+AN66+AO66+AP66+AQ66+AR66+AS66+AT66+AU66+AV66</f>
        <v>9699.8194574170484</v>
      </c>
      <c r="I66" s="26"/>
      <c r="J66" s="26"/>
      <c r="K66" s="26"/>
      <c r="L66" s="26"/>
      <c r="M66" s="26"/>
      <c r="N66" s="26"/>
      <c r="O66" s="43">
        <v>335.14505925979779</v>
      </c>
      <c r="P66" s="43">
        <v>304.03672467507943</v>
      </c>
      <c r="Q66" s="26"/>
      <c r="R66" s="43">
        <v>347.12669612847003</v>
      </c>
      <c r="S66" s="26"/>
      <c r="T66" s="26"/>
      <c r="U66" s="26"/>
      <c r="V66" s="26"/>
      <c r="W66" s="43">
        <v>353.49313167753576</v>
      </c>
      <c r="X66" s="26"/>
      <c r="Y66" s="26"/>
      <c r="Z66" s="26">
        <v>380.90474029456652</v>
      </c>
      <c r="AA66" s="26"/>
      <c r="AB66" s="43">
        <v>371.2017384091032</v>
      </c>
      <c r="AC66" s="26">
        <v>380.26452901461039</v>
      </c>
      <c r="AD66" s="26">
        <v>385.56828937607122</v>
      </c>
      <c r="AE66" s="43">
        <v>355.96352622214681</v>
      </c>
      <c r="AF66" s="26">
        <v>401</v>
      </c>
      <c r="AG66" s="43">
        <v>343.86213802887414</v>
      </c>
      <c r="AH66" s="26">
        <v>383.58020231213868</v>
      </c>
      <c r="AI66" s="43">
        <v>377.67741935483866</v>
      </c>
      <c r="AJ66" s="26">
        <v>389.60090850097345</v>
      </c>
      <c r="AK66" s="26">
        <v>390.4039425938762</v>
      </c>
      <c r="AL66" s="26">
        <v>392.213240506597</v>
      </c>
      <c r="AM66" s="26">
        <v>385.55372558956071</v>
      </c>
      <c r="AN66" s="43">
        <v>338.93859124734593</v>
      </c>
      <c r="AO66" s="26">
        <v>389.01370044490568</v>
      </c>
      <c r="AP66" s="26">
        <v>392.76800389602488</v>
      </c>
      <c r="AQ66" s="26">
        <v>403.64488911971932</v>
      </c>
      <c r="AR66" s="26">
        <v>418.59472526872173</v>
      </c>
      <c r="AS66" s="26">
        <v>380.1524768366528</v>
      </c>
      <c r="AT66" s="26">
        <v>405.9664357498292</v>
      </c>
      <c r="AU66" s="43">
        <v>367.72012418278439</v>
      </c>
      <c r="AV66" s="54">
        <v>325.42449872682369</v>
      </c>
    </row>
    <row r="67" spans="1:48" ht="13.5" customHeight="1" x14ac:dyDescent="0.2">
      <c r="A67" s="48">
        <v>14</v>
      </c>
      <c r="B67" s="15">
        <v>207</v>
      </c>
      <c r="C67" s="6" t="s">
        <v>118</v>
      </c>
      <c r="D67" s="6" t="s">
        <v>119</v>
      </c>
      <c r="E67" s="7">
        <f>COUNT(I67:AV67)</f>
        <v>20</v>
      </c>
      <c r="F67" s="6">
        <f>G67/15</f>
        <v>373.54804336365817</v>
      </c>
      <c r="G67" s="9">
        <f>I67+J67+K67+L67+M67+N67+O67+P67+Q67+R67+S67+T67+U67+W67+X67+Z67+AA67+AC67+AE67+AF67+AG67+AH67+AJ67+AK67+AL67+AM67+AN67+AO67+AP67+AQ67+AR67+AS67+AT67+AU67+AV67</f>
        <v>5603.2206504548722</v>
      </c>
      <c r="H67" s="8">
        <f>I67+J67+K67+L67+M67+N67+O67+P67+Q67+R67+S67+T67+U67+V67+W67+X67+Y67+Z67+AA67+AB67+AC67+AD67+AE67+AF67+AG67+AH67+AI67+AJ67+AK67+AL67+AM67+AN67+AO67+AP67+AQ67+AR67+AS67+AT67+AU67+AV67</f>
        <v>7211.7701276655298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43">
        <v>286.1633936716762</v>
      </c>
      <c r="W67" s="26"/>
      <c r="X67" s="26">
        <v>381.08100086076399</v>
      </c>
      <c r="Y67" s="43">
        <v>291.4429012345679</v>
      </c>
      <c r="Z67" s="26">
        <v>353.14575683815326</v>
      </c>
      <c r="AA67" s="26"/>
      <c r="AB67" s="43">
        <v>346.28604403729275</v>
      </c>
      <c r="AC67" s="26">
        <v>352.31313635672882</v>
      </c>
      <c r="AD67" s="43">
        <v>348.60965439615256</v>
      </c>
      <c r="AE67" s="26"/>
      <c r="AF67" s="26"/>
      <c r="AG67" s="26">
        <v>352.23113696784731</v>
      </c>
      <c r="AH67" s="26">
        <v>365.9154068474877</v>
      </c>
      <c r="AI67" s="43">
        <v>336.04748387096777</v>
      </c>
      <c r="AJ67" s="26">
        <v>398.39467259973424</v>
      </c>
      <c r="AK67" s="26">
        <v>381.17788559546625</v>
      </c>
      <c r="AL67" s="26">
        <v>386.91502756234593</v>
      </c>
      <c r="AM67" s="26">
        <v>388.19068647856227</v>
      </c>
      <c r="AN67" s="26">
        <v>350.27931809280369</v>
      </c>
      <c r="AO67" s="26">
        <v>370.92657400558608</v>
      </c>
      <c r="AP67" s="26">
        <v>364.82498325926827</v>
      </c>
      <c r="AQ67" s="26">
        <v>409.77980734367497</v>
      </c>
      <c r="AR67" s="26"/>
      <c r="AS67" s="26">
        <v>395.58911505070409</v>
      </c>
      <c r="AT67" s="26"/>
      <c r="AU67" s="26"/>
      <c r="AV67" s="29">
        <v>352.45614259574415</v>
      </c>
    </row>
    <row r="68" spans="1:48" ht="13.5" customHeight="1" x14ac:dyDescent="0.2">
      <c r="A68" s="48">
        <v>15</v>
      </c>
      <c r="B68" s="15">
        <v>216</v>
      </c>
      <c r="C68" s="6" t="s">
        <v>96</v>
      </c>
      <c r="D68" s="6" t="s">
        <v>97</v>
      </c>
      <c r="E68" s="7">
        <f>COUNT(I68:AV68)</f>
        <v>21</v>
      </c>
      <c r="F68" s="6">
        <f>G68/15</f>
        <v>366.05891137729236</v>
      </c>
      <c r="G68" s="9">
        <f>I68+J68+K68+L68+M68+N68+O68+P68+R68+S68+T68+U68+W68+X68+Y68+Z68+AA68+AB68+AC68+AD68+AE68+AF68+AH68+AI68+AK68+AL68+AM68+AN68+AO68+AP68+AQ68+AR68+AT68+AU68</f>
        <v>5490.8836706593856</v>
      </c>
      <c r="H68" s="8">
        <f>I68+J68+K68+L68+M68+N68+O68+P68+Q68+R68+S68+T68+U68+V68+W68+X68+Y68+Z68+AA68+AB68+AC68+AD68+AE68+AF68+AG68+AH68+AI68+AJ68+AK68+AL68+AM68+AN68+AO68+AP68+AQ68+AR68+AS68+AT68+AU68+AV68</f>
        <v>7424.3731102585079</v>
      </c>
      <c r="I68" s="26"/>
      <c r="J68" s="26"/>
      <c r="K68" s="26">
        <v>398.50593758630225</v>
      </c>
      <c r="L68" s="26">
        <v>353.58280254777071</v>
      </c>
      <c r="M68" s="26"/>
      <c r="N68" s="26">
        <v>354.60423634336689</v>
      </c>
      <c r="O68" s="26">
        <v>367.56198647567805</v>
      </c>
      <c r="P68" s="26">
        <v>353.47578437234472</v>
      </c>
      <c r="Q68" s="43">
        <v>331.59700980319019</v>
      </c>
      <c r="R68" s="26"/>
      <c r="S68" s="26">
        <v>347.71842183009699</v>
      </c>
      <c r="T68" s="26">
        <v>335.28104416696976</v>
      </c>
      <c r="U68" s="26">
        <v>377.65955381239928</v>
      </c>
      <c r="V68" s="43">
        <v>325.84745762711884</v>
      </c>
      <c r="W68" s="26"/>
      <c r="X68" s="26"/>
      <c r="Y68" s="26"/>
      <c r="Z68" s="26"/>
      <c r="AA68" s="26"/>
      <c r="AB68" s="26">
        <v>351.32995509710918</v>
      </c>
      <c r="AC68" s="26"/>
      <c r="AD68" s="26">
        <v>409.42416412985085</v>
      </c>
      <c r="AE68" s="26"/>
      <c r="AF68" s="26"/>
      <c r="AG68" s="43">
        <v>303.09843707156563</v>
      </c>
      <c r="AH68" s="26"/>
      <c r="AI68" s="26">
        <v>346.28954838709694</v>
      </c>
      <c r="AJ68" s="43">
        <v>331.87324248323614</v>
      </c>
      <c r="AK68" s="26">
        <v>342.63158967668301</v>
      </c>
      <c r="AL68" s="26">
        <v>385.97653232888592</v>
      </c>
      <c r="AM68" s="26"/>
      <c r="AN68" s="26"/>
      <c r="AO68" s="26">
        <v>384.65351453395317</v>
      </c>
      <c r="AP68" s="26"/>
      <c r="AQ68" s="26">
        <v>382.18859937087814</v>
      </c>
      <c r="AR68" s="26"/>
      <c r="AS68" s="43">
        <v>329.90005106879698</v>
      </c>
      <c r="AT68" s="26"/>
      <c r="AU68" s="26"/>
      <c r="AV68" s="54">
        <v>311.17324154521384</v>
      </c>
    </row>
    <row r="69" spans="1:48" ht="13.5" customHeight="1" x14ac:dyDescent="0.2">
      <c r="A69" s="48">
        <v>16</v>
      </c>
      <c r="B69" s="15">
        <v>224</v>
      </c>
      <c r="C69" s="6" t="s">
        <v>95</v>
      </c>
      <c r="D69" s="6" t="s">
        <v>40</v>
      </c>
      <c r="E69" s="7">
        <f>COUNT(I69:AV69)</f>
        <v>16</v>
      </c>
      <c r="F69" s="6">
        <f>G69/E69</f>
        <v>331.5276160464864</v>
      </c>
      <c r="G69" s="9">
        <f>I69+J69+K69+L69+N69+O69+P69+Q69+R69+S69+T69+U69+V69+W69+X69+Y69+Z69+AA69+AB69+AC69+AE69+AF69+AG69+AH69+AI69+AJ69+AK69+AL69+AM69+AN69+AO69+AP69+AQ69+AR69+AS69+AT69+AU69+AV69</f>
        <v>5304.4418567437824</v>
      </c>
      <c r="H69" s="8">
        <f>I69+J69+K69+L69+M69+N69+O69+P69+Q69+R69+S69+T69+U69+V69+W69+X69+Y69+Z69+AA69+AB69+AC69+AD69+AE69+AF69+AG69+AH69+AI69+AJ69+AK69+AL69+AM69+AN69+AO69+AP69+AQ69+AR69+AS69+AT69+AU69+AV69</f>
        <v>5998.4419625129658</v>
      </c>
      <c r="I69" s="26"/>
      <c r="J69" s="26"/>
      <c r="K69" s="26">
        <v>387.29908864954439</v>
      </c>
      <c r="L69" s="26">
        <v>430.5865180467091</v>
      </c>
      <c r="M69" s="43">
        <v>343.8741176900852</v>
      </c>
      <c r="N69" s="26"/>
      <c r="O69" s="26"/>
      <c r="P69" s="26">
        <v>379.40019510967045</v>
      </c>
      <c r="Q69" s="26"/>
      <c r="R69" s="26"/>
      <c r="S69" s="26">
        <v>379.61217199795874</v>
      </c>
      <c r="T69" s="26"/>
      <c r="U69" s="26"/>
      <c r="V69" s="26">
        <v>350.65960051855768</v>
      </c>
      <c r="W69" s="26"/>
      <c r="X69" s="26">
        <v>380.78270161170633</v>
      </c>
      <c r="Y69" s="26"/>
      <c r="Z69" s="26">
        <v>412.40150171211678</v>
      </c>
      <c r="AA69" s="26">
        <v>366.96590894843087</v>
      </c>
      <c r="AB69" s="26">
        <v>370.23695742340362</v>
      </c>
      <c r="AC69" s="26"/>
      <c r="AD69" s="26">
        <v>350.12598807909751</v>
      </c>
      <c r="AE69" s="26"/>
      <c r="AF69" s="26"/>
      <c r="AG69" s="26"/>
      <c r="AH69" s="26"/>
      <c r="AI69" s="26"/>
      <c r="AJ69" s="26"/>
      <c r="AK69" s="26"/>
      <c r="AL69" s="26"/>
      <c r="AM69" s="26">
        <v>358.04300218992626</v>
      </c>
      <c r="AN69" s="26"/>
      <c r="AO69" s="26">
        <v>362.4794382927987</v>
      </c>
      <c r="AP69" s="26">
        <v>386.40530833384059</v>
      </c>
      <c r="AQ69" s="26">
        <v>368.35183787862456</v>
      </c>
      <c r="AR69" s="26"/>
      <c r="AS69" s="26">
        <v>371.21762603049535</v>
      </c>
      <c r="AT69" s="26"/>
      <c r="AU69" s="26"/>
      <c r="AV69" s="29"/>
    </row>
    <row r="70" spans="1:48" ht="13.5" customHeight="1" x14ac:dyDescent="0.2">
      <c r="A70" s="48">
        <v>17</v>
      </c>
      <c r="B70" s="15">
        <v>226</v>
      </c>
      <c r="C70" s="6" t="s">
        <v>75</v>
      </c>
      <c r="D70" s="6" t="s">
        <v>76</v>
      </c>
      <c r="E70" s="7">
        <f>COUNT(I70:AV70)</f>
        <v>16</v>
      </c>
      <c r="F70" s="6">
        <f>G70/15</f>
        <v>327.93116784417487</v>
      </c>
      <c r="G70" s="9">
        <f>I70+J70+K70+L70+M70+N70+O70+P70+Q70+R70+S70+T70+U70+V70+W70+X70+Y70+Z70+AA70+AB70+AC70+AD70+AE70+AF70+AG70+AH70+AI70+AJ70+AK70+AL70+AM70+AN70+AO70+AP70+AQ70+AR70+AS70+AT70+AV70</f>
        <v>4918.9675176626233</v>
      </c>
      <c r="H70" s="8">
        <f>I70+J70+K70+L70+M70+N70+O70+P70+Q70+R70+S70+T70+U70+V70+W70+X70+Y70+Z70+AA70+AB70+AC70+AD70+AE70+AF70+AG70+AH70+AI70+AJ70+AK70+AL70+AM70+AN70+AO70+AP70+AQ70+AR70+AS70+AT70+AU70+AV70</f>
        <v>5194.5558562646602</v>
      </c>
      <c r="I70" s="26">
        <v>313.265986359674</v>
      </c>
      <c r="J70" s="26">
        <v>336</v>
      </c>
      <c r="K70" s="26"/>
      <c r="L70" s="26">
        <v>366.5074309978769</v>
      </c>
      <c r="M70" s="26"/>
      <c r="N70" s="26"/>
      <c r="O70" s="26"/>
      <c r="P70" s="26"/>
      <c r="Q70" s="26"/>
      <c r="R70" s="26"/>
      <c r="S70" s="26">
        <v>333.92420702065374</v>
      </c>
      <c r="T70" s="26"/>
      <c r="U70" s="26"/>
      <c r="V70" s="26">
        <v>315.31185480386046</v>
      </c>
      <c r="W70" s="26"/>
      <c r="X70" s="26"/>
      <c r="Y70" s="26"/>
      <c r="Z70" s="26"/>
      <c r="AA70" s="26"/>
      <c r="AB70" s="26"/>
      <c r="AC70" s="26">
        <v>327.00866204980139</v>
      </c>
      <c r="AD70" s="26"/>
      <c r="AE70" s="26"/>
      <c r="AF70" s="26"/>
      <c r="AG70" s="26">
        <v>339.50239029100749</v>
      </c>
      <c r="AH70" s="26"/>
      <c r="AI70" s="26">
        <v>334.40000000000009</v>
      </c>
      <c r="AJ70" s="26">
        <v>349.36497636043384</v>
      </c>
      <c r="AK70" s="26">
        <v>326.08146124678933</v>
      </c>
      <c r="AL70" s="26"/>
      <c r="AM70" s="26">
        <v>320.44956834922982</v>
      </c>
      <c r="AN70" s="26"/>
      <c r="AO70" s="26">
        <v>306.76852761616669</v>
      </c>
      <c r="AP70" s="26">
        <v>312.47823704876123</v>
      </c>
      <c r="AQ70" s="26"/>
      <c r="AR70" s="26"/>
      <c r="AS70" s="26">
        <v>313.19179981031596</v>
      </c>
      <c r="AT70" s="26"/>
      <c r="AU70" s="43">
        <v>275.58833860203731</v>
      </c>
      <c r="AV70" s="29">
        <v>324.71241570805239</v>
      </c>
    </row>
    <row r="71" spans="1:48" ht="13.5" customHeight="1" x14ac:dyDescent="0.2">
      <c r="A71" s="48">
        <v>18</v>
      </c>
      <c r="B71" s="15">
        <v>225</v>
      </c>
      <c r="C71" s="6" t="s">
        <v>60</v>
      </c>
      <c r="D71" s="6" t="s">
        <v>40</v>
      </c>
      <c r="E71" s="7">
        <f>COUNT(I71:AV71)</f>
        <v>15</v>
      </c>
      <c r="F71" s="6">
        <f>G71/15</f>
        <v>327.61402965389226</v>
      </c>
      <c r="G71" s="9">
        <f>I71+J71+K71+L71+M71+N71+O71+P71+Q71+R71+S71+T71+U71+V71+W71+X71+Y71+Z71+AA71+AB71+AC71+AD71+AE71+AF71+AG71+AH71+AI71+AJ71+AK71+AL71+AM71+AN71+AO71+AP71+AQ71+AR71+AS71+AT71+AU71+AV71</f>
        <v>4914.2104448083837</v>
      </c>
      <c r="H71" s="8">
        <f>I71+J71+K71+L71+M71+N71+O71+P71+Q71+R71+S71+T71+U71+V71+W71+X71+Y71+Z71+AA71+AB71+AC71+AD71+AE71+AF71+AG71+AH71+AI71+AJ71+AK71+AL71+AM71+AN71+AO71+AP71+AQ71+AR71+AS71+AT71+AU71+AV71</f>
        <v>4914.2104448083837</v>
      </c>
      <c r="I71" s="26">
        <v>343.51828111378904</v>
      </c>
      <c r="J71" s="26">
        <v>354</v>
      </c>
      <c r="K71" s="26">
        <v>368.75724937862469</v>
      </c>
      <c r="L71" s="26"/>
      <c r="M71" s="26"/>
      <c r="N71" s="26">
        <v>346.54682274247489</v>
      </c>
      <c r="O71" s="26">
        <v>312.379844397586</v>
      </c>
      <c r="P71" s="26"/>
      <c r="Q71" s="26"/>
      <c r="R71" s="26"/>
      <c r="S71" s="26">
        <v>264.90210297316889</v>
      </c>
      <c r="T71" s="26"/>
      <c r="U71" s="26">
        <v>339.05403568724148</v>
      </c>
      <c r="V71" s="26"/>
      <c r="W71" s="26">
        <v>306.36707367836823</v>
      </c>
      <c r="X71" s="26">
        <v>313.55332284586393</v>
      </c>
      <c r="Y71" s="26"/>
      <c r="Z71" s="26"/>
      <c r="AA71" s="26"/>
      <c r="AB71" s="26"/>
      <c r="AC71" s="26"/>
      <c r="AD71" s="26"/>
      <c r="AE71" s="26"/>
      <c r="AF71" s="26">
        <v>323.61106180553088</v>
      </c>
      <c r="AG71" s="26"/>
      <c r="AH71" s="26">
        <v>308.22379390840365</v>
      </c>
      <c r="AI71" s="26"/>
      <c r="AJ71" s="26"/>
      <c r="AK71" s="26"/>
      <c r="AL71" s="26"/>
      <c r="AM71" s="26"/>
      <c r="AN71" s="26"/>
      <c r="AO71" s="26">
        <v>337.74025457877474</v>
      </c>
      <c r="AP71" s="26">
        <v>337.71899920861995</v>
      </c>
      <c r="AQ71" s="26"/>
      <c r="AR71" s="26"/>
      <c r="AS71" s="26"/>
      <c r="AT71" s="26">
        <v>354.48687676846532</v>
      </c>
      <c r="AU71" s="26">
        <v>303.35072572147271</v>
      </c>
      <c r="AV71" s="29"/>
    </row>
    <row r="72" spans="1:48" ht="13.5" customHeight="1" x14ac:dyDescent="0.2">
      <c r="A72" s="48">
        <v>19</v>
      </c>
      <c r="B72" s="15">
        <v>214</v>
      </c>
      <c r="C72" s="6" t="s">
        <v>98</v>
      </c>
      <c r="D72" s="6" t="s">
        <v>40</v>
      </c>
      <c r="E72" s="7">
        <f>COUNT(I72:AV72)</f>
        <v>23</v>
      </c>
      <c r="F72" s="6">
        <f>G72/15</f>
        <v>210.4924304426701</v>
      </c>
      <c r="G72" s="9">
        <f>I72+J72+K72+M72+N72+O72+Q72+R72+S72+T72+U72+W72+X72+Z72+AA72+AB72+AC72+AE72+AF72+AG72+AJ72+AK72+AL72+AM72+AO72+AP72+AQ72+AR72+AS72+AT72+AU72+AV72</f>
        <v>3157.3864566400516</v>
      </c>
      <c r="H72" s="8">
        <f>I72+J72+K72+L72+M72+N72+O72+P72+Q72+R72+S72+T72+U72+V72+W72+X72+Y72+Z72+AA72+AB72+AC72+AD72+AE72+AF72+AG72+AH72+AI72+AJ72+AK72+AL72+AM72+AN72+AO72+AP72+AQ72+AR72+AS72+AT72+AU72+AV72</f>
        <v>4261.2425987415991</v>
      </c>
      <c r="I72" s="26"/>
      <c r="J72" s="26"/>
      <c r="K72" s="26">
        <v>246.2082297707816</v>
      </c>
      <c r="L72" s="43">
        <v>128.28755307855624</v>
      </c>
      <c r="M72" s="26">
        <v>191.00043886918058</v>
      </c>
      <c r="N72" s="26"/>
      <c r="O72" s="26"/>
      <c r="P72" s="43">
        <v>164.77955754161815</v>
      </c>
      <c r="Q72" s="26">
        <v>203.18044136737353</v>
      </c>
      <c r="R72" s="26"/>
      <c r="S72" s="26">
        <v>183.89063465205595</v>
      </c>
      <c r="T72" s="26">
        <v>183.95630446788164</v>
      </c>
      <c r="U72" s="26">
        <v>221.88804535658119</v>
      </c>
      <c r="V72" s="43">
        <v>176.38162001248384</v>
      </c>
      <c r="W72" s="26">
        <v>188.31922667776701</v>
      </c>
      <c r="X72" s="26"/>
      <c r="Y72" s="43">
        <v>127.07240226337456</v>
      </c>
      <c r="Z72" s="26"/>
      <c r="AA72" s="26"/>
      <c r="AB72" s="26"/>
      <c r="AC72" s="26"/>
      <c r="AD72" s="43">
        <v>129.61423345527112</v>
      </c>
      <c r="AE72" s="26">
        <v>187.10073710073709</v>
      </c>
      <c r="AF72" s="26"/>
      <c r="AG72" s="26"/>
      <c r="AH72" s="43">
        <v>122.56141618497099</v>
      </c>
      <c r="AI72" s="43">
        <v>129.05703225806451</v>
      </c>
      <c r="AJ72" s="26">
        <v>246.25629615895684</v>
      </c>
      <c r="AK72" s="26">
        <v>205.32882129897666</v>
      </c>
      <c r="AL72" s="26"/>
      <c r="AM72" s="26">
        <v>210.90167049752949</v>
      </c>
      <c r="AN72" s="43">
        <v>126.10232730720872</v>
      </c>
      <c r="AO72" s="26">
        <v>202.97302966405755</v>
      </c>
      <c r="AP72" s="26">
        <v>226.58428197479759</v>
      </c>
      <c r="AQ72" s="26"/>
      <c r="AR72" s="26">
        <v>266.77137823183136</v>
      </c>
      <c r="AS72" s="26">
        <v>193.02692055154307</v>
      </c>
      <c r="AT72" s="26"/>
      <c r="AU72" s="26"/>
      <c r="AV72" s="29"/>
    </row>
    <row r="73" spans="1:48" ht="13.5" customHeight="1" thickBot="1" x14ac:dyDescent="0.25">
      <c r="A73" s="51">
        <v>20</v>
      </c>
      <c r="B73" s="18">
        <v>202</v>
      </c>
      <c r="C73" s="19" t="s">
        <v>104</v>
      </c>
      <c r="D73" s="19" t="s">
        <v>105</v>
      </c>
      <c r="E73" s="20">
        <f>COUNT(I73:AV73)</f>
        <v>1</v>
      </c>
      <c r="F73" s="19">
        <f>G73/E73</f>
        <v>263.76129173828781</v>
      </c>
      <c r="G73" s="21">
        <f>I73+J73+K73+L73+M73+N73+O73+P73+Q73+R73+S73+T73+U73+V73+W73+X73+Y73+Z73+AA73+AB73+AC73+AD73+AE73+AF73+AG73+AH73+AI73+AJ73+AK73+AL73+AM73+AN73+AO73+AP73+AQ73+AR73+AS73+AT73+AU73+AV73</f>
        <v>263.76129173828781</v>
      </c>
      <c r="H73" s="22">
        <f>I73+J73+K73+L73+M73+N73+O73+P73+Q73+R73+S73+T73+U73+V73+W73+X73+Y73+Z73+AA73+AB73+AC73+AD73+AE73+AF73+AG73+AH73+AI73+AJ73+AK73+AL73+AM73+AN73+AO73+AP73+AQ73+AR73+AS73+AT73+AU73+AV73</f>
        <v>263.76129173828781</v>
      </c>
      <c r="I73" s="34"/>
      <c r="J73" s="34"/>
      <c r="K73" s="34"/>
      <c r="L73" s="34"/>
      <c r="M73" s="34">
        <v>263.76129173828781</v>
      </c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>Muzeum hl. m. Prahy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Josef Urban</cp:lastModifiedBy>
  <cp:lastPrinted>2018-10-16T13:01:18Z</cp:lastPrinted>
  <dcterms:created xsi:type="dcterms:W3CDTF">2017-11-28T12:24:48Z</dcterms:created>
  <dcterms:modified xsi:type="dcterms:W3CDTF">2019-10-14T11:47:16Z</dcterms:modified>
</cp:coreProperties>
</file>