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adorun\Desktop\sabzo\"/>
    </mc:Choice>
  </mc:AlternateContent>
  <xr:revisionPtr revIDLastSave="0" documentId="8_{61A0DC40-CD6F-4C76-8E1E-BE33F6A464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57" i="1"/>
  <c r="G59" i="1"/>
  <c r="G54" i="1"/>
  <c r="G45" i="1"/>
  <c r="G25" i="1"/>
  <c r="G26" i="1"/>
  <c r="G24" i="1"/>
  <c r="G21" i="1"/>
  <c r="G17" i="1"/>
  <c r="G16" i="1"/>
  <c r="G10" i="1"/>
  <c r="G9" i="1"/>
  <c r="G63" i="1"/>
  <c r="G55" i="1"/>
  <c r="G53" i="1"/>
  <c r="G34" i="1"/>
  <c r="G42" i="1"/>
  <c r="G5" i="1"/>
  <c r="G4" i="1"/>
  <c r="F4" i="1" s="1"/>
  <c r="H72" i="1" l="1"/>
  <c r="G72" i="1"/>
  <c r="E72" i="1"/>
  <c r="G68" i="1"/>
  <c r="G67" i="1"/>
  <c r="G48" i="1"/>
  <c r="E50" i="1"/>
  <c r="G50" i="1"/>
  <c r="H50" i="1"/>
  <c r="H49" i="1"/>
  <c r="G49" i="1"/>
  <c r="E49" i="1"/>
  <c r="G47" i="1"/>
  <c r="G33" i="1"/>
  <c r="G32" i="1"/>
  <c r="G31" i="1"/>
  <c r="G14" i="1"/>
  <c r="G15" i="1"/>
  <c r="G3" i="1"/>
  <c r="F3" i="1" s="1"/>
  <c r="F50" i="1" l="1"/>
  <c r="F49" i="1"/>
  <c r="F72" i="1"/>
  <c r="E47" i="1" l="1"/>
  <c r="F47" i="1"/>
  <c r="H47" i="1"/>
  <c r="G30" i="1" l="1"/>
  <c r="G23" i="1"/>
  <c r="G62" i="1" l="1"/>
  <c r="G18" i="1"/>
  <c r="G12" i="1"/>
  <c r="G6" i="1"/>
  <c r="F17" i="1" l="1"/>
  <c r="G7" i="1" l="1"/>
  <c r="G65" i="1" l="1"/>
  <c r="F15" i="1"/>
  <c r="G28" i="1" l="1"/>
  <c r="G43" i="1"/>
  <c r="G60" i="1" l="1"/>
  <c r="G58" i="1"/>
  <c r="G56" i="1"/>
  <c r="G36" i="1"/>
  <c r="G51" i="1"/>
  <c r="G22" i="1"/>
  <c r="G37" i="1" l="1"/>
  <c r="G19" i="1"/>
  <c r="G8" i="1" l="1"/>
  <c r="F68" i="1"/>
  <c r="F57" i="1"/>
  <c r="F32" i="1"/>
  <c r="G27" i="1"/>
  <c r="F9" i="1"/>
  <c r="G11" i="1"/>
  <c r="F11" i="1" s="1"/>
  <c r="G69" i="1"/>
  <c r="G66" i="1"/>
  <c r="G64" i="1"/>
  <c r="G40" i="1"/>
  <c r="G39" i="1"/>
  <c r="G35" i="1"/>
  <c r="H73" i="1"/>
  <c r="H71" i="1"/>
  <c r="H70" i="1"/>
  <c r="H69" i="1"/>
  <c r="H68" i="1"/>
  <c r="H67" i="1"/>
  <c r="H66" i="1"/>
  <c r="H65" i="1"/>
  <c r="H61" i="1"/>
  <c r="H64" i="1"/>
  <c r="H63" i="1"/>
  <c r="H62" i="1"/>
  <c r="H57" i="1"/>
  <c r="H60" i="1"/>
  <c r="H59" i="1"/>
  <c r="H58" i="1"/>
  <c r="H54" i="1"/>
  <c r="H56" i="1"/>
  <c r="H55" i="1"/>
  <c r="H53" i="1"/>
  <c r="H28" i="1"/>
  <c r="H27" i="1"/>
  <c r="H23" i="1"/>
  <c r="H30" i="1"/>
  <c r="H31" i="1"/>
  <c r="H20" i="1"/>
  <c r="H33" i="1"/>
  <c r="H34" i="1"/>
  <c r="H32" i="1"/>
  <c r="H35" i="1"/>
  <c r="H36" i="1"/>
  <c r="H3" i="1"/>
  <c r="H37" i="1"/>
  <c r="H38" i="1"/>
  <c r="H17" i="1"/>
  <c r="H39" i="1"/>
  <c r="H40" i="1"/>
  <c r="H41" i="1"/>
  <c r="H44" i="1"/>
  <c r="H46" i="1"/>
  <c r="H43" i="1"/>
  <c r="H42" i="1"/>
  <c r="H45" i="1"/>
  <c r="H48" i="1"/>
  <c r="H51" i="1"/>
  <c r="H7" i="1"/>
  <c r="H8" i="1"/>
  <c r="H10" i="1"/>
  <c r="H12" i="1"/>
  <c r="H13" i="1"/>
  <c r="H16" i="1"/>
  <c r="H14" i="1"/>
  <c r="H18" i="1"/>
  <c r="H19" i="1"/>
  <c r="H11" i="1"/>
  <c r="H9" i="1"/>
  <c r="H22" i="1"/>
  <c r="H15" i="1"/>
  <c r="H21" i="1"/>
  <c r="H4" i="1"/>
  <c r="H24" i="1"/>
  <c r="H25" i="1"/>
  <c r="H29" i="1"/>
  <c r="H26" i="1"/>
  <c r="H5" i="1"/>
  <c r="H6" i="1"/>
  <c r="F21" i="1" l="1"/>
  <c r="E21" i="1"/>
  <c r="F18" i="1"/>
  <c r="F66" i="1"/>
  <c r="F55" i="1"/>
  <c r="F53" i="1"/>
  <c r="F63" i="1"/>
  <c r="F60" i="1"/>
  <c r="F69" i="1"/>
  <c r="F56" i="1"/>
  <c r="F64" i="1"/>
  <c r="F62" i="1"/>
  <c r="F54" i="1"/>
  <c r="F59" i="1"/>
  <c r="F22" i="1"/>
  <c r="F39" i="1"/>
  <c r="F16" i="1"/>
  <c r="F34" i="1"/>
  <c r="F28" i="1"/>
  <c r="F26" i="1"/>
  <c r="F6" i="1"/>
  <c r="F7" i="1"/>
  <c r="F35" i="1"/>
  <c r="F40" i="1"/>
  <c r="F31" i="1"/>
  <c r="F58" i="1"/>
  <c r="F65" i="1"/>
  <c r="F61" i="1"/>
  <c r="F45" i="1"/>
  <c r="F25" i="1"/>
  <c r="F19" i="1"/>
  <c r="F10" i="1"/>
  <c r="F14" i="1"/>
  <c r="F24" i="1"/>
  <c r="G13" i="1"/>
  <c r="F13" i="1" s="1"/>
  <c r="F51" i="1"/>
  <c r="F8" i="1"/>
  <c r="F5" i="1"/>
  <c r="G29" i="1"/>
  <c r="F29" i="1" s="1"/>
  <c r="F30" i="1"/>
  <c r="E30" i="1"/>
  <c r="E66" i="1"/>
  <c r="G73" i="1"/>
  <c r="E73" i="1"/>
  <c r="E42" i="1"/>
  <c r="E3" i="1"/>
  <c r="E17" i="1"/>
  <c r="E54" i="1"/>
  <c r="E16" i="1"/>
  <c r="E32" i="1"/>
  <c r="E57" i="1"/>
  <c r="E48" i="1"/>
  <c r="G44" i="1"/>
  <c r="E44" i="1"/>
  <c r="E43" i="1"/>
  <c r="E13" i="1"/>
  <c r="E23" i="1"/>
  <c r="E62" i="1"/>
  <c r="E14" i="1"/>
  <c r="E28" i="1"/>
  <c r="G70" i="1"/>
  <c r="E70" i="1"/>
  <c r="E68" i="1"/>
  <c r="E45" i="1"/>
  <c r="E4" i="1"/>
  <c r="E8" i="1"/>
  <c r="E9" i="1"/>
  <c r="G20" i="1"/>
  <c r="F20" i="1" s="1"/>
  <c r="E20" i="1"/>
  <c r="E24" i="1"/>
  <c r="G46" i="1"/>
  <c r="E46" i="1"/>
  <c r="G38" i="1"/>
  <c r="E38" i="1"/>
  <c r="E36" i="1"/>
  <c r="F36" i="1"/>
  <c r="E51" i="1"/>
  <c r="F27" i="1"/>
  <c r="E27" i="1"/>
  <c r="G71" i="1"/>
  <c r="F67" i="1"/>
  <c r="F37" i="1"/>
  <c r="F33" i="1"/>
  <c r="G41" i="1"/>
  <c r="F12" i="1"/>
  <c r="E29" i="1"/>
  <c r="E18" i="1"/>
  <c r="E22" i="1"/>
  <c r="E31" i="1"/>
  <c r="E40" i="1"/>
  <c r="E15" i="1"/>
  <c r="E35" i="1"/>
  <c r="E10" i="1"/>
  <c r="E5" i="1"/>
  <c r="E19" i="1"/>
  <c r="E7" i="1"/>
  <c r="E6" i="1"/>
  <c r="E26" i="1"/>
  <c r="E11" i="1"/>
  <c r="E34" i="1"/>
  <c r="E41" i="1"/>
  <c r="E25" i="1"/>
  <c r="E39" i="1"/>
  <c r="E37" i="1"/>
  <c r="E33" i="1"/>
  <c r="E12" i="1"/>
  <c r="E59" i="1"/>
  <c r="E64" i="1"/>
  <c r="E56" i="1"/>
  <c r="E69" i="1"/>
  <c r="E60" i="1"/>
  <c r="E67" i="1"/>
  <c r="E63" i="1"/>
  <c r="E61" i="1"/>
  <c r="E53" i="1"/>
  <c r="E55" i="1"/>
  <c r="E65" i="1"/>
  <c r="E71" i="1"/>
  <c r="E58" i="1"/>
  <c r="F42" i="1" l="1"/>
  <c r="F73" i="1"/>
  <c r="F44" i="1"/>
  <c r="F41" i="1"/>
  <c r="F38" i="1"/>
  <c r="F46" i="1"/>
  <c r="F70" i="1"/>
  <c r="F23" i="1"/>
  <c r="F43" i="1"/>
  <c r="F48" i="1"/>
  <c r="F71" i="1"/>
</calcChain>
</file>

<file path=xl/sharedStrings.xml><?xml version="1.0" encoding="utf-8"?>
<sst xmlns="http://schemas.openxmlformats.org/spreadsheetml/2006/main" count="196" uniqueCount="152">
  <si>
    <t>PO</t>
  </si>
  <si>
    <t>OČ</t>
  </si>
  <si>
    <t>PŘ</t>
  </si>
  <si>
    <t>JM</t>
  </si>
  <si>
    <t>ZA</t>
  </si>
  <si>
    <t>PR</t>
  </si>
  <si>
    <t>BO</t>
  </si>
  <si>
    <t>CE</t>
  </si>
  <si>
    <t>Michal</t>
  </si>
  <si>
    <t>Tomáš</t>
  </si>
  <si>
    <t>Novák</t>
  </si>
  <si>
    <t>Pavel</t>
  </si>
  <si>
    <t>Jan</t>
  </si>
  <si>
    <t>Jaromír</t>
  </si>
  <si>
    <t>Petr</t>
  </si>
  <si>
    <t>Urban</t>
  </si>
  <si>
    <t>Josef</t>
  </si>
  <si>
    <t>Čižinský</t>
  </si>
  <si>
    <t>Jiří</t>
  </si>
  <si>
    <t>Šnajberk</t>
  </si>
  <si>
    <t>Březina</t>
  </si>
  <si>
    <t>Dolejš</t>
  </si>
  <si>
    <t>Radomír</t>
  </si>
  <si>
    <t>Rožánek</t>
  </si>
  <si>
    <t>Vladimír</t>
  </si>
  <si>
    <t>Jana</t>
  </si>
  <si>
    <t>Borovičková</t>
  </si>
  <si>
    <t>Lenka</t>
  </si>
  <si>
    <t>Flieglová</t>
  </si>
  <si>
    <t>Alena</t>
  </si>
  <si>
    <t>Dolejšová</t>
  </si>
  <si>
    <t>Jitka</t>
  </si>
  <si>
    <t>Kasalová</t>
  </si>
  <si>
    <t>Barbora</t>
  </si>
  <si>
    <t>Miloslava</t>
  </si>
  <si>
    <t>Šebesta</t>
  </si>
  <si>
    <t>Paukert</t>
  </si>
  <si>
    <t>Milan</t>
  </si>
  <si>
    <t>Doležal</t>
  </si>
  <si>
    <t>Stanislav</t>
  </si>
  <si>
    <t>Trnková</t>
  </si>
  <si>
    <t>Štěpánka</t>
  </si>
  <si>
    <t>Slamiak</t>
  </si>
  <si>
    <t>Fojtík</t>
  </si>
  <si>
    <t>Zbyněk</t>
  </si>
  <si>
    <t>Kostolná</t>
  </si>
  <si>
    <t>Hana</t>
  </si>
  <si>
    <t>Nový</t>
  </si>
  <si>
    <t>Břetislav</t>
  </si>
  <si>
    <t>Martin</t>
  </si>
  <si>
    <t>Ledvinka</t>
  </si>
  <si>
    <t>Holan</t>
  </si>
  <si>
    <t>Černý</t>
  </si>
  <si>
    <t>Václav</t>
  </si>
  <si>
    <t>Seemanová</t>
  </si>
  <si>
    <t>Zeidlerová</t>
  </si>
  <si>
    <t>Jarmila</t>
  </si>
  <si>
    <t>Požgayová</t>
  </si>
  <si>
    <t>Mališová</t>
  </si>
  <si>
    <t>Karla</t>
  </si>
  <si>
    <t>Matějovský</t>
  </si>
  <si>
    <t>Alice</t>
  </si>
  <si>
    <t>Diviš</t>
  </si>
  <si>
    <t>Jindra</t>
  </si>
  <si>
    <t>David</t>
  </si>
  <si>
    <t>Rock</t>
  </si>
  <si>
    <t>Pucholt</t>
  </si>
  <si>
    <t>Miroslav</t>
  </si>
  <si>
    <t>Pucholtová</t>
  </si>
  <si>
    <t>Zdeňka</t>
  </si>
  <si>
    <t>Cimbulka</t>
  </si>
  <si>
    <t>Treglerová</t>
  </si>
  <si>
    <t>Čermák</t>
  </si>
  <si>
    <t>Lukáš</t>
  </si>
  <si>
    <t>Havelka</t>
  </si>
  <si>
    <t>Adámek</t>
  </si>
  <si>
    <t>Adam</t>
  </si>
  <si>
    <t xml:space="preserve">Miřejovský </t>
  </si>
  <si>
    <t>Ovčinikov</t>
  </si>
  <si>
    <t>Rádl</t>
  </si>
  <si>
    <t>Kuriš</t>
  </si>
  <si>
    <t>Radek</t>
  </si>
  <si>
    <t>Hejkrlík</t>
  </si>
  <si>
    <t>Filip</t>
  </si>
  <si>
    <t>Bradáč</t>
  </si>
  <si>
    <t>Moch</t>
  </si>
  <si>
    <t>Ivan</t>
  </si>
  <si>
    <t>Norková</t>
  </si>
  <si>
    <t>Zdena</t>
  </si>
  <si>
    <t>Šebestová</t>
  </si>
  <si>
    <t>Rabiňák</t>
  </si>
  <si>
    <t>Štástka</t>
  </si>
  <si>
    <t>Preislerová</t>
  </si>
  <si>
    <t>Jiřina</t>
  </si>
  <si>
    <t>Č</t>
  </si>
  <si>
    <t>Aldorf</t>
  </si>
  <si>
    <t>Luboš</t>
  </si>
  <si>
    <t>Janeček</t>
  </si>
  <si>
    <t>Jaroslav</t>
  </si>
  <si>
    <t>Miler</t>
  </si>
  <si>
    <t>Pachmann</t>
  </si>
  <si>
    <t>Plzák</t>
  </si>
  <si>
    <t>Vlachynská</t>
  </si>
  <si>
    <t>Libuše</t>
  </si>
  <si>
    <t>Ota</t>
  </si>
  <si>
    <t>Pokorný</t>
  </si>
  <si>
    <t>Pěkný</t>
  </si>
  <si>
    <t>Chlupatá</t>
  </si>
  <si>
    <t>Procházka</t>
  </si>
  <si>
    <t>Hampl</t>
  </si>
  <si>
    <t>Rada</t>
  </si>
  <si>
    <t>Člupková</t>
  </si>
  <si>
    <t>Šimerová</t>
  </si>
  <si>
    <t xml:space="preserve"> </t>
  </si>
  <si>
    <t>2.9.</t>
  </si>
  <si>
    <t>8.9.</t>
  </si>
  <si>
    <t>21.4.</t>
  </si>
  <si>
    <t>27.4.</t>
  </si>
  <si>
    <t>29.4.</t>
  </si>
  <si>
    <t>Datum</t>
  </si>
  <si>
    <t>4.5.</t>
  </si>
  <si>
    <t>6.5.</t>
  </si>
  <si>
    <t>11.5.</t>
  </si>
  <si>
    <t>13.5.</t>
  </si>
  <si>
    <t>20.5.</t>
  </si>
  <si>
    <t>25.5.</t>
  </si>
  <si>
    <t>27.5.</t>
  </si>
  <si>
    <t>1.6.</t>
  </si>
  <si>
    <t>3.6.</t>
  </si>
  <si>
    <t>8.6.</t>
  </si>
  <si>
    <t>10.6.</t>
  </si>
  <si>
    <t>15.6.</t>
  </si>
  <si>
    <t>17.6.</t>
  </si>
  <si>
    <t>22.6.</t>
  </si>
  <si>
    <t>24.6.</t>
  </si>
  <si>
    <t>30.6.</t>
  </si>
  <si>
    <t>18.8.</t>
  </si>
  <si>
    <t>13.7.</t>
  </si>
  <si>
    <t>5.8.</t>
  </si>
  <si>
    <t>11.8.</t>
  </si>
  <si>
    <t>24.8.</t>
  </si>
  <si>
    <t>31.5.</t>
  </si>
  <si>
    <t>15.9.</t>
  </si>
  <si>
    <t>19.9.</t>
  </si>
  <si>
    <t>22.9.</t>
  </si>
  <si>
    <t>30.9.</t>
  </si>
  <si>
    <t>9.10.</t>
  </si>
  <si>
    <t>23.10.</t>
  </si>
  <si>
    <t>Jiří st.</t>
  </si>
  <si>
    <t>Jiří ml.</t>
  </si>
  <si>
    <t>Vlaďka</t>
  </si>
  <si>
    <t>Ročňáková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</si>
</sst>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4" fillId="3" borderId="2" xfId="0" applyFont="1" applyFill="1" applyBorder="1"/>
    <xf numFmtId="0" fontId="1" fillId="2" borderId="6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5" borderId="1" xfId="0" applyFont="1" applyFill="1" applyBorder="1"/>
    <xf numFmtId="0" fontId="4" fillId="5" borderId="1" xfId="0" applyFont="1" applyFill="1" applyBorder="1"/>
    <xf numFmtId="0" fontId="1" fillId="5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5" borderId="2" xfId="0" applyFont="1" applyFill="1" applyBorder="1"/>
    <xf numFmtId="0" fontId="4" fillId="5" borderId="2" xfId="0" applyFont="1" applyFill="1" applyBorder="1"/>
    <xf numFmtId="0" fontId="1" fillId="5" borderId="2" xfId="0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/>
    <xf numFmtId="0" fontId="4" fillId="3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" fontId="1" fillId="5" borderId="15" xfId="0" applyNumberFormat="1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 vertical="center"/>
    </xf>
    <xf numFmtId="0" fontId="1" fillId="5" borderId="8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tabSelected="1" zoomScale="90" zoomScaleNormal="90" workbookViewId="0">
      <pane ySplit="2" topLeftCell="A3" activePane="bottomLeft" state="frozen"/>
      <selection pane="bottomLeft" activeCell="P4" sqref="P4"/>
    </sheetView>
  </sheetViews>
  <sheetFormatPr defaultColWidth="9.109375" defaultRowHeight="13.8" x14ac:dyDescent="0.3"/>
  <cols>
    <col min="1" max="1" width="3.44140625" style="1" customWidth="1"/>
    <col min="2" max="2" width="3.88671875" style="1" customWidth="1"/>
    <col min="3" max="3" width="11.33203125" style="1" customWidth="1"/>
    <col min="4" max="4" width="8.88671875" style="1" customWidth="1"/>
    <col min="5" max="5" width="3.6640625" style="1" customWidth="1"/>
    <col min="6" max="6" width="3.88671875" style="1" customWidth="1"/>
    <col min="7" max="7" width="5.88671875" style="1" customWidth="1"/>
    <col min="8" max="8" width="6.33203125" style="1" customWidth="1"/>
    <col min="9" max="11" width="4.88671875" style="1" bestFit="1" customWidth="1"/>
    <col min="12" max="13" width="4" style="1" bestFit="1" customWidth="1"/>
    <col min="14" max="18" width="4.88671875" style="1" bestFit="1" customWidth="1"/>
    <col min="19" max="21" width="4" style="1" bestFit="1" customWidth="1"/>
    <col min="22" max="28" width="4.88671875" style="1" bestFit="1" customWidth="1"/>
    <col min="29" max="29" width="4" style="1" bestFit="1" customWidth="1"/>
    <col min="30" max="33" width="4.88671875" style="1" bestFit="1" customWidth="1"/>
    <col min="34" max="35" width="4" style="1" bestFit="1" customWidth="1"/>
    <col min="36" max="36" width="4.44140625" style="1" customWidth="1"/>
    <col min="37" max="40" width="4.88671875" style="1" bestFit="1" customWidth="1"/>
    <col min="41" max="41" width="5.88671875" style="1" bestFit="1" customWidth="1"/>
    <col min="42" max="48" width="3.88671875" style="1" customWidth="1"/>
    <col min="49" max="16384" width="9.109375" style="1"/>
  </cols>
  <sheetData>
    <row r="1" spans="1:48" x14ac:dyDescent="0.3">
      <c r="H1" s="35" t="s">
        <v>119</v>
      </c>
      <c r="I1" s="35" t="s">
        <v>116</v>
      </c>
      <c r="J1" s="35" t="s">
        <v>117</v>
      </c>
      <c r="K1" s="35" t="s">
        <v>118</v>
      </c>
      <c r="L1" s="35" t="s">
        <v>120</v>
      </c>
      <c r="M1" s="35" t="s">
        <v>121</v>
      </c>
      <c r="N1" s="35" t="s">
        <v>122</v>
      </c>
      <c r="O1" s="35" t="s">
        <v>123</v>
      </c>
      <c r="P1" s="35" t="s">
        <v>124</v>
      </c>
      <c r="Q1" s="35" t="s">
        <v>125</v>
      </c>
      <c r="R1" s="35" t="s">
        <v>126</v>
      </c>
      <c r="S1" s="35" t="s">
        <v>127</v>
      </c>
      <c r="T1" s="35" t="s">
        <v>128</v>
      </c>
      <c r="U1" s="35" t="s">
        <v>129</v>
      </c>
      <c r="V1" s="35" t="s">
        <v>130</v>
      </c>
      <c r="W1" s="35" t="s">
        <v>131</v>
      </c>
      <c r="X1" s="35" t="s">
        <v>132</v>
      </c>
      <c r="Y1" s="35" t="s">
        <v>133</v>
      </c>
      <c r="Z1" s="35" t="s">
        <v>134</v>
      </c>
      <c r="AA1" s="35" t="s">
        <v>135</v>
      </c>
      <c r="AB1" s="35" t="s">
        <v>137</v>
      </c>
      <c r="AC1" s="35" t="s">
        <v>138</v>
      </c>
      <c r="AD1" s="35" t="s">
        <v>139</v>
      </c>
      <c r="AE1" s="35" t="s">
        <v>136</v>
      </c>
      <c r="AF1" s="35" t="s">
        <v>140</v>
      </c>
      <c r="AG1" s="35" t="s">
        <v>141</v>
      </c>
      <c r="AH1" s="35" t="s">
        <v>114</v>
      </c>
      <c r="AI1" s="35" t="s">
        <v>115</v>
      </c>
      <c r="AJ1" s="36" t="s">
        <v>142</v>
      </c>
      <c r="AK1" s="36" t="s">
        <v>143</v>
      </c>
      <c r="AL1" s="36" t="s">
        <v>144</v>
      </c>
      <c r="AM1" s="36" t="s">
        <v>145</v>
      </c>
      <c r="AN1" s="36" t="s">
        <v>146</v>
      </c>
      <c r="AO1" s="36" t="s">
        <v>147</v>
      </c>
      <c r="AP1" s="36"/>
      <c r="AQ1" s="36"/>
      <c r="AR1" s="36"/>
      <c r="AS1" s="36"/>
      <c r="AT1" s="36"/>
      <c r="AU1" s="36"/>
      <c r="AV1" s="36"/>
    </row>
    <row r="2" spans="1:48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8">
        <v>1</v>
      </c>
      <c r="J2" s="38">
        <v>2</v>
      </c>
      <c r="K2" s="38">
        <v>3</v>
      </c>
      <c r="L2" s="38">
        <v>4</v>
      </c>
      <c r="M2" s="38">
        <v>5</v>
      </c>
      <c r="N2" s="38">
        <v>6</v>
      </c>
      <c r="O2" s="38">
        <v>7</v>
      </c>
      <c r="P2" s="38">
        <v>8</v>
      </c>
      <c r="Q2" s="38">
        <v>9</v>
      </c>
      <c r="R2" s="38">
        <v>10</v>
      </c>
      <c r="S2" s="38">
        <v>11</v>
      </c>
      <c r="T2" s="38">
        <v>12</v>
      </c>
      <c r="U2" s="38">
        <v>13</v>
      </c>
      <c r="V2" s="38">
        <v>14</v>
      </c>
      <c r="W2" s="38">
        <v>15</v>
      </c>
      <c r="X2" s="38">
        <v>16</v>
      </c>
      <c r="Y2" s="38">
        <v>17</v>
      </c>
      <c r="Z2" s="38">
        <v>18</v>
      </c>
      <c r="AA2" s="38">
        <v>19</v>
      </c>
      <c r="AB2" s="38">
        <v>20</v>
      </c>
      <c r="AC2" s="38">
        <v>21</v>
      </c>
      <c r="AD2" s="38">
        <v>22</v>
      </c>
      <c r="AE2" s="38">
        <v>23</v>
      </c>
      <c r="AF2" s="38">
        <v>24</v>
      </c>
      <c r="AG2" s="38">
        <v>25</v>
      </c>
      <c r="AH2" s="38">
        <v>26</v>
      </c>
      <c r="AI2" s="38">
        <v>27</v>
      </c>
      <c r="AJ2" s="38">
        <v>28</v>
      </c>
      <c r="AK2" s="38">
        <v>29</v>
      </c>
      <c r="AL2" s="38">
        <v>30</v>
      </c>
      <c r="AM2" s="38">
        <v>31</v>
      </c>
      <c r="AN2" s="38">
        <v>32</v>
      </c>
      <c r="AO2" s="38">
        <v>33</v>
      </c>
      <c r="AP2" s="38">
        <v>34</v>
      </c>
      <c r="AQ2" s="38">
        <v>35</v>
      </c>
      <c r="AR2" s="38">
        <v>36</v>
      </c>
      <c r="AS2" s="38">
        <v>37</v>
      </c>
      <c r="AT2" s="38">
        <v>38</v>
      </c>
      <c r="AU2" s="38">
        <v>39</v>
      </c>
      <c r="AV2" s="38">
        <v>40</v>
      </c>
    </row>
    <row r="3" spans="1:48" ht="13.5" customHeight="1" x14ac:dyDescent="0.3">
      <c r="A3" s="25">
        <v>1</v>
      </c>
      <c r="B3" s="26">
        <v>164</v>
      </c>
      <c r="C3" s="37" t="s">
        <v>108</v>
      </c>
      <c r="D3" s="26" t="s">
        <v>8</v>
      </c>
      <c r="E3" s="27">
        <f t="shared" ref="E3:E50" si="0">COUNT(I3:AV3)</f>
        <v>11</v>
      </c>
      <c r="F3" s="26">
        <f t="shared" ref="F3:F22" si="1">G3/10</f>
        <v>572.82452104093397</v>
      </c>
      <c r="G3" s="28">
        <f>V3+Z3+AA3+AB3+AC3+AE3+AF3+AH3+AL3+AM3</f>
        <v>5728.24521040934</v>
      </c>
      <c r="H3" s="29">
        <f t="shared" ref="H3:H50" si="2">SUM(I3:AV3)</f>
        <v>6287.2920609859175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>
        <v>584.62609903529119</v>
      </c>
      <c r="W3" s="39"/>
      <c r="X3" s="39"/>
      <c r="Y3" s="39"/>
      <c r="Z3" s="39">
        <v>581.51509323589039</v>
      </c>
      <c r="AA3" s="39">
        <v>573.44317525743054</v>
      </c>
      <c r="AB3" s="39">
        <v>569.40399657130615</v>
      </c>
      <c r="AC3" s="39">
        <v>576.75145740038715</v>
      </c>
      <c r="AD3" s="39"/>
      <c r="AE3" s="39">
        <v>570.4664189310638</v>
      </c>
      <c r="AF3" s="39">
        <v>563.09868871943513</v>
      </c>
      <c r="AG3" s="39"/>
      <c r="AH3" s="39">
        <v>580.22481066053103</v>
      </c>
      <c r="AI3" s="39"/>
      <c r="AJ3" s="39"/>
      <c r="AK3" s="43">
        <v>559.04685057657719</v>
      </c>
      <c r="AL3" s="39">
        <v>565.0302245250432</v>
      </c>
      <c r="AM3" s="39">
        <v>563.68524607296172</v>
      </c>
      <c r="AN3" s="39"/>
      <c r="AO3" s="39"/>
      <c r="AP3" s="39"/>
      <c r="AQ3" s="39"/>
      <c r="AR3" s="39"/>
      <c r="AS3" s="39"/>
      <c r="AT3" s="39"/>
      <c r="AU3" s="39"/>
      <c r="AV3" s="41"/>
    </row>
    <row r="4" spans="1:48" ht="13.5" customHeight="1" x14ac:dyDescent="0.3">
      <c r="A4" s="6">
        <v>2</v>
      </c>
      <c r="B4" s="2">
        <v>166</v>
      </c>
      <c r="C4" s="2" t="s">
        <v>84</v>
      </c>
      <c r="D4" s="2" t="s">
        <v>18</v>
      </c>
      <c r="E4" s="3">
        <f t="shared" si="0"/>
        <v>10</v>
      </c>
      <c r="F4" s="2">
        <f t="shared" si="1"/>
        <v>531.77437026590064</v>
      </c>
      <c r="G4" s="4">
        <f>I4+J4+K4+L4+M4+N4+O4+P4+Q4+R4+S4+T4+U4+V4+W4+X4+Y4+Z4+AA4+AB4+AC4+AD4+AE4+AF4+AG4+AH4+AI4+AJ4+AK4+AL4+AM4+AN4+AO4+AP4+AQ4+AR4+AS4+AT4+AU4+AV4</f>
        <v>5317.7437026590069</v>
      </c>
      <c r="H4" s="9">
        <f t="shared" si="2"/>
        <v>5317.7437026590069</v>
      </c>
      <c r="I4" s="42"/>
      <c r="J4" s="42">
        <v>538.82632439603844</v>
      </c>
      <c r="K4" s="42"/>
      <c r="L4" s="39">
        <v>529.33829015410731</v>
      </c>
      <c r="M4" s="42"/>
      <c r="N4" s="42"/>
      <c r="O4" s="42">
        <v>536.60259591026613</v>
      </c>
      <c r="P4" s="42"/>
      <c r="Q4" s="42">
        <v>550.12326745326959</v>
      </c>
      <c r="R4" s="42"/>
      <c r="S4" s="42"/>
      <c r="T4" s="42"/>
      <c r="U4" s="42"/>
      <c r="V4" s="42"/>
      <c r="W4" s="42">
        <v>536.92580715891029</v>
      </c>
      <c r="X4" s="42"/>
      <c r="Y4" s="42">
        <v>523.4800053989718</v>
      </c>
      <c r="Z4" s="42">
        <v>522.72880255787686</v>
      </c>
      <c r="AA4" s="42"/>
      <c r="AB4" s="42"/>
      <c r="AC4" s="42"/>
      <c r="AD4" s="42">
        <v>524.60428076389121</v>
      </c>
      <c r="AE4" s="42"/>
      <c r="AF4" s="42"/>
      <c r="AG4" s="42"/>
      <c r="AH4" s="42"/>
      <c r="AI4" s="42">
        <v>539.82885214727162</v>
      </c>
      <c r="AJ4" s="42"/>
      <c r="AK4" s="42"/>
      <c r="AL4" s="42"/>
      <c r="AM4" s="42"/>
      <c r="AN4" s="42">
        <v>515.28547671840352</v>
      </c>
      <c r="AO4" s="42"/>
      <c r="AP4" s="42"/>
      <c r="AQ4" s="42"/>
      <c r="AR4" s="42"/>
      <c r="AS4" s="42"/>
      <c r="AT4" s="42"/>
      <c r="AU4" s="42"/>
      <c r="AV4" s="44"/>
    </row>
    <row r="5" spans="1:48" ht="13.5" customHeight="1" x14ac:dyDescent="0.3">
      <c r="A5" s="25">
        <v>3</v>
      </c>
      <c r="B5" s="2">
        <v>124</v>
      </c>
      <c r="C5" s="2" t="s">
        <v>63</v>
      </c>
      <c r="D5" s="2" t="s">
        <v>64</v>
      </c>
      <c r="E5" s="3">
        <f t="shared" si="0"/>
        <v>19</v>
      </c>
      <c r="F5" s="2">
        <f t="shared" si="1"/>
        <v>512.43416291192466</v>
      </c>
      <c r="G5" s="4">
        <f>I5+K5+R5+X5+AG5+AI5+AJ5+AK5+AL5+AN5</f>
        <v>5124.3416291192461</v>
      </c>
      <c r="H5" s="9">
        <f t="shared" si="2"/>
        <v>9637.4294415618588</v>
      </c>
      <c r="I5" s="42">
        <v>525.51507378005795</v>
      </c>
      <c r="J5" s="42"/>
      <c r="K5" s="42">
        <v>511.38686949858908</v>
      </c>
      <c r="L5" s="43">
        <v>502.21899199876509</v>
      </c>
      <c r="M5" s="42"/>
      <c r="N5" s="43">
        <v>499.99999999999989</v>
      </c>
      <c r="O5" s="43">
        <v>499.94123945574671</v>
      </c>
      <c r="P5" s="42"/>
      <c r="Q5" s="42"/>
      <c r="R5" s="42">
        <v>507.62797997160141</v>
      </c>
      <c r="S5" s="43">
        <v>503.33257463677404</v>
      </c>
      <c r="T5" s="43">
        <v>500</v>
      </c>
      <c r="U5" s="42"/>
      <c r="V5" s="42"/>
      <c r="W5" s="43">
        <v>503.22863564106785</v>
      </c>
      <c r="X5" s="42">
        <v>514.7072513646558</v>
      </c>
      <c r="Y5" s="42"/>
      <c r="Z5" s="43">
        <v>499.99919866015983</v>
      </c>
      <c r="AA5" s="42"/>
      <c r="AB5" s="42"/>
      <c r="AC5" s="42"/>
      <c r="AD5" s="42"/>
      <c r="AE5" s="42"/>
      <c r="AF5" s="42"/>
      <c r="AG5" s="42">
        <v>506.79247174070298</v>
      </c>
      <c r="AH5" s="42"/>
      <c r="AI5" s="42">
        <v>518.03645089789507</v>
      </c>
      <c r="AJ5" s="42">
        <v>505.0019603518831</v>
      </c>
      <c r="AK5" s="42">
        <v>515.4844501135459</v>
      </c>
      <c r="AL5" s="42">
        <v>510.0043177892918</v>
      </c>
      <c r="AM5" s="43">
        <v>504.36717205009887</v>
      </c>
      <c r="AN5" s="42">
        <v>509.78480361102311</v>
      </c>
      <c r="AO5" s="43">
        <v>500</v>
      </c>
      <c r="AP5" s="42"/>
      <c r="AQ5" s="42"/>
      <c r="AR5" s="42"/>
      <c r="AS5" s="42"/>
      <c r="AT5" s="42"/>
      <c r="AU5" s="42"/>
      <c r="AV5" s="44"/>
    </row>
    <row r="6" spans="1:48" ht="13.5" customHeight="1" x14ac:dyDescent="0.3">
      <c r="A6" s="6">
        <v>4</v>
      </c>
      <c r="B6" s="2">
        <v>132</v>
      </c>
      <c r="C6" s="7" t="s">
        <v>47</v>
      </c>
      <c r="D6" s="2" t="s">
        <v>48</v>
      </c>
      <c r="E6" s="3">
        <f t="shared" si="0"/>
        <v>26</v>
      </c>
      <c r="F6" s="2">
        <f t="shared" si="1"/>
        <v>509.99814938319895</v>
      </c>
      <c r="G6" s="4">
        <f>N6+P6+T6+U6+V6+AA6+AB6+AE6+AJ6+AK6</f>
        <v>5099.9814938319896</v>
      </c>
      <c r="H6" s="9">
        <f t="shared" si="2"/>
        <v>12996.614433584684</v>
      </c>
      <c r="I6" s="43">
        <v>486.81896442148809</v>
      </c>
      <c r="J6" s="42"/>
      <c r="K6" s="43">
        <v>496.74260404791721</v>
      </c>
      <c r="L6" s="43">
        <v>497.90321335768863</v>
      </c>
      <c r="M6" s="43">
        <v>490.12765830967913</v>
      </c>
      <c r="N6" s="42">
        <v>505.78291114319455</v>
      </c>
      <c r="O6" s="43">
        <v>495.03538690553921</v>
      </c>
      <c r="P6" s="42">
        <v>500.00136961910891</v>
      </c>
      <c r="Q6" s="51">
        <v>497.51073952226648</v>
      </c>
      <c r="R6" s="43">
        <v>478.86705029519464</v>
      </c>
      <c r="S6" s="43">
        <v>490.1634991085316</v>
      </c>
      <c r="T6" s="42">
        <v>515.25793810404866</v>
      </c>
      <c r="U6" s="42">
        <v>532.56804256177725</v>
      </c>
      <c r="V6" s="42">
        <v>505.8370985468311</v>
      </c>
      <c r="W6" s="43">
        <v>492.52864112262239</v>
      </c>
      <c r="X6" s="42"/>
      <c r="Y6" s="43">
        <v>496.10905922917408</v>
      </c>
      <c r="Z6" s="43">
        <v>482.99476725084344</v>
      </c>
      <c r="AA6" s="42">
        <v>509.31719687502283</v>
      </c>
      <c r="AB6" s="42">
        <v>512.19972141862206</v>
      </c>
      <c r="AC6" s="42"/>
      <c r="AD6" s="43">
        <v>499.99890685293889</v>
      </c>
      <c r="AE6" s="42">
        <v>511.68733735024506</v>
      </c>
      <c r="AF6" s="42"/>
      <c r="AG6" s="42"/>
      <c r="AH6" s="42"/>
      <c r="AI6" s="43">
        <v>494.39351520593908</v>
      </c>
      <c r="AJ6" s="42">
        <v>507.32987821313918</v>
      </c>
      <c r="AK6" s="42">
        <v>500</v>
      </c>
      <c r="AL6" s="43">
        <v>497.4389341228719</v>
      </c>
      <c r="AM6" s="43">
        <v>500</v>
      </c>
      <c r="AN6" s="43">
        <v>500</v>
      </c>
      <c r="AO6" s="42"/>
      <c r="AP6" s="42"/>
      <c r="AQ6" s="42"/>
      <c r="AR6" s="42"/>
      <c r="AS6" s="42"/>
      <c r="AT6" s="42"/>
      <c r="AU6" s="42"/>
      <c r="AV6" s="44"/>
    </row>
    <row r="7" spans="1:48" ht="13.5" customHeight="1" x14ac:dyDescent="0.3">
      <c r="A7" s="25">
        <v>5</v>
      </c>
      <c r="B7" s="2">
        <v>131</v>
      </c>
      <c r="C7" s="2" t="s">
        <v>10</v>
      </c>
      <c r="D7" s="2" t="s">
        <v>11</v>
      </c>
      <c r="E7" s="3">
        <f t="shared" si="0"/>
        <v>29</v>
      </c>
      <c r="F7" s="2">
        <f t="shared" si="1"/>
        <v>502.97492015359524</v>
      </c>
      <c r="G7" s="4">
        <f>I7+K7+M7+N7+R7+AB7+AC7+AD7+AG7+AH7</f>
        <v>5029.7492015359521</v>
      </c>
      <c r="H7" s="9">
        <f t="shared" si="2"/>
        <v>14282.086807037434</v>
      </c>
      <c r="I7" s="42">
        <v>513.21801227164008</v>
      </c>
      <c r="J7" s="43">
        <v>485.063712936966</v>
      </c>
      <c r="K7" s="42">
        <v>499.9981311555066</v>
      </c>
      <c r="L7" s="43">
        <v>499.99742725565358</v>
      </c>
      <c r="M7" s="42">
        <v>501.76700500824808</v>
      </c>
      <c r="N7" s="42">
        <v>503.76952355952233</v>
      </c>
      <c r="O7" s="43">
        <v>483.8473792797264</v>
      </c>
      <c r="P7" s="43">
        <v>497.21556435155384</v>
      </c>
      <c r="Q7" s="43">
        <v>493.9174314195958</v>
      </c>
      <c r="R7" s="42">
        <v>500.00149465660263</v>
      </c>
      <c r="S7" s="43">
        <v>498.08808467053603</v>
      </c>
      <c r="T7" s="43">
        <v>469.82428720824669</v>
      </c>
      <c r="U7" s="42"/>
      <c r="V7" s="43">
        <v>497.4706923922335</v>
      </c>
      <c r="W7" s="43">
        <v>452.79559283012668</v>
      </c>
      <c r="X7" s="43">
        <v>496.14793291676659</v>
      </c>
      <c r="Y7" s="43">
        <v>480.3955973839528</v>
      </c>
      <c r="Z7" s="43">
        <v>460.63898838858586</v>
      </c>
      <c r="AA7" s="42"/>
      <c r="AB7" s="42">
        <v>500.00000000000006</v>
      </c>
      <c r="AC7" s="42">
        <v>504.10820839966556</v>
      </c>
      <c r="AD7" s="42">
        <v>506.88682648476703</v>
      </c>
      <c r="AE7" s="42"/>
      <c r="AF7" s="43">
        <v>498.32076850740805</v>
      </c>
      <c r="AG7" s="42">
        <v>500</v>
      </c>
      <c r="AH7" s="42">
        <v>500</v>
      </c>
      <c r="AI7" s="43">
        <v>495.82592147696994</v>
      </c>
      <c r="AJ7" s="43">
        <v>500</v>
      </c>
      <c r="AK7" s="43">
        <v>494.86370808387659</v>
      </c>
      <c r="AL7" s="42"/>
      <c r="AM7" s="43">
        <v>465.97906651446203</v>
      </c>
      <c r="AN7" s="43">
        <v>487.35943934114675</v>
      </c>
      <c r="AO7" s="43">
        <v>494.58601054367347</v>
      </c>
      <c r="AP7" s="42"/>
      <c r="AQ7" s="42"/>
      <c r="AR7" s="42"/>
      <c r="AS7" s="42"/>
      <c r="AT7" s="42"/>
      <c r="AU7" s="42"/>
      <c r="AV7" s="44"/>
    </row>
    <row r="8" spans="1:48" ht="13.5" customHeight="1" x14ac:dyDescent="0.3">
      <c r="A8" s="6">
        <v>6</v>
      </c>
      <c r="B8" s="2">
        <v>165</v>
      </c>
      <c r="C8" s="2" t="s">
        <v>82</v>
      </c>
      <c r="D8" s="2" t="s">
        <v>83</v>
      </c>
      <c r="E8" s="3">
        <f t="shared" si="0"/>
        <v>14</v>
      </c>
      <c r="F8" s="2">
        <f t="shared" si="1"/>
        <v>502.10918273963432</v>
      </c>
      <c r="G8" s="4">
        <f>J8+K8+M8+O8+Q8+R8+U8+V8+W8+X8</f>
        <v>5021.0918273963434</v>
      </c>
      <c r="H8" s="9">
        <f t="shared" si="2"/>
        <v>6963.0603857821734</v>
      </c>
      <c r="I8" s="42"/>
      <c r="J8" s="42">
        <v>493.49294992440838</v>
      </c>
      <c r="K8" s="42">
        <v>496.81922667214866</v>
      </c>
      <c r="L8" s="43">
        <v>490.04476575162727</v>
      </c>
      <c r="M8" s="42">
        <v>497.9877840360237</v>
      </c>
      <c r="N8" s="42"/>
      <c r="O8" s="42">
        <v>501.78109738580872</v>
      </c>
      <c r="P8" s="43">
        <v>489.78127182830457</v>
      </c>
      <c r="Q8" s="42">
        <v>508.0243401686991</v>
      </c>
      <c r="R8" s="42">
        <v>504.88080113593901</v>
      </c>
      <c r="S8" s="42"/>
      <c r="T8" s="42"/>
      <c r="U8" s="42">
        <v>522.03166647198123</v>
      </c>
      <c r="V8" s="42">
        <v>496.07400170961046</v>
      </c>
      <c r="W8" s="42">
        <v>500.00137038864216</v>
      </c>
      <c r="X8" s="42">
        <v>499.99858950308197</v>
      </c>
      <c r="Y8" s="43">
        <v>490.87696479625021</v>
      </c>
      <c r="Z8" s="43">
        <v>471.26555600964821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4"/>
    </row>
    <row r="9" spans="1:48" ht="13.5" customHeight="1" x14ac:dyDescent="0.3">
      <c r="A9" s="25">
        <v>7</v>
      </c>
      <c r="B9" s="2">
        <v>160</v>
      </c>
      <c r="C9" s="2" t="s">
        <v>80</v>
      </c>
      <c r="D9" s="2" t="s">
        <v>81</v>
      </c>
      <c r="E9" s="3">
        <f t="shared" si="0"/>
        <v>15</v>
      </c>
      <c r="F9" s="2">
        <f t="shared" si="1"/>
        <v>501.50742664019469</v>
      </c>
      <c r="G9" s="4">
        <f>J9+N9+Q9+S9+V9+Y9+AF9+AG9+AI9+AO9</f>
        <v>5015.0742664019472</v>
      </c>
      <c r="H9" s="9">
        <f t="shared" si="2"/>
        <v>7426.6826031622431</v>
      </c>
      <c r="I9" s="42"/>
      <c r="J9" s="42">
        <v>499.99691462774985</v>
      </c>
      <c r="K9" s="42"/>
      <c r="L9" s="43">
        <v>484.3834418173866</v>
      </c>
      <c r="M9" s="42"/>
      <c r="N9" s="42">
        <v>497.10066937918361</v>
      </c>
      <c r="O9" s="42"/>
      <c r="P9" s="42"/>
      <c r="Q9" s="42">
        <v>498.56861338544371</v>
      </c>
      <c r="R9" s="42"/>
      <c r="S9" s="42">
        <v>496.01399795151934</v>
      </c>
      <c r="T9" s="42"/>
      <c r="U9" s="42"/>
      <c r="V9" s="42">
        <v>500</v>
      </c>
      <c r="W9" s="43">
        <v>492.05174587513028</v>
      </c>
      <c r="X9" s="42"/>
      <c r="Y9" s="42">
        <v>514.51219063278404</v>
      </c>
      <c r="Z9" s="42"/>
      <c r="AA9" s="42"/>
      <c r="AB9" s="42"/>
      <c r="AC9" s="42"/>
      <c r="AD9" s="43">
        <v>469.25359918669858</v>
      </c>
      <c r="AE9" s="42"/>
      <c r="AF9" s="42">
        <v>500</v>
      </c>
      <c r="AG9" s="42">
        <v>503.70072598286572</v>
      </c>
      <c r="AH9" s="42"/>
      <c r="AI9" s="42">
        <v>498.2413920135117</v>
      </c>
      <c r="AJ9" s="43">
        <v>484.33985150334479</v>
      </c>
      <c r="AK9" s="42"/>
      <c r="AL9" s="42"/>
      <c r="AM9" s="43">
        <v>481.57969837773521</v>
      </c>
      <c r="AN9" s="42"/>
      <c r="AO9" s="42">
        <v>506.93976242888976</v>
      </c>
      <c r="AP9" s="42"/>
      <c r="AQ9" s="42"/>
      <c r="AR9" s="42"/>
      <c r="AS9" s="42"/>
      <c r="AT9" s="42"/>
      <c r="AU9" s="42"/>
      <c r="AV9" s="44"/>
    </row>
    <row r="10" spans="1:48" ht="13.5" customHeight="1" x14ac:dyDescent="0.3">
      <c r="A10" s="6">
        <v>8</v>
      </c>
      <c r="B10" s="2">
        <v>115</v>
      </c>
      <c r="C10" s="7" t="s">
        <v>38</v>
      </c>
      <c r="D10" s="2" t="s">
        <v>13</v>
      </c>
      <c r="E10" s="3">
        <f t="shared" si="0"/>
        <v>23</v>
      </c>
      <c r="F10" s="2">
        <f t="shared" si="1"/>
        <v>500.45351195846342</v>
      </c>
      <c r="G10" s="4">
        <f>I10+J10+O10+Q10+S10+AC10+AE10+AH10+AL10+AO10</f>
        <v>5004.5351195846342</v>
      </c>
      <c r="H10" s="9">
        <f t="shared" si="2"/>
        <v>11302.740498833018</v>
      </c>
      <c r="I10" s="42">
        <v>499.99884447833972</v>
      </c>
      <c r="J10" s="42">
        <v>499.79945080373949</v>
      </c>
      <c r="K10" s="43">
        <v>497.56302678054163</v>
      </c>
      <c r="L10" s="43">
        <v>480.12297717975764</v>
      </c>
      <c r="M10" s="43">
        <v>492.89779904590648</v>
      </c>
      <c r="N10" s="43">
        <v>494.89171807323794</v>
      </c>
      <c r="O10" s="42">
        <v>499.99738842025545</v>
      </c>
      <c r="P10" s="43">
        <v>441.721337296098</v>
      </c>
      <c r="Q10" s="42">
        <v>499.99917546853999</v>
      </c>
      <c r="R10" s="43">
        <v>485.66026455421866</v>
      </c>
      <c r="S10" s="42">
        <v>502.50938886992151</v>
      </c>
      <c r="T10" s="42"/>
      <c r="U10" s="42"/>
      <c r="V10" s="43">
        <v>480.91036756624737</v>
      </c>
      <c r="W10" s="43">
        <v>498.53642493011017</v>
      </c>
      <c r="X10" s="43">
        <v>498.55988264665643</v>
      </c>
      <c r="Y10" s="42"/>
      <c r="Z10" s="43">
        <v>471.06762506911559</v>
      </c>
      <c r="AA10" s="42"/>
      <c r="AB10" s="42"/>
      <c r="AC10" s="42">
        <v>499.9988546951771</v>
      </c>
      <c r="AD10" s="42"/>
      <c r="AE10" s="42">
        <v>500</v>
      </c>
      <c r="AF10" s="43">
        <v>491.56058097994247</v>
      </c>
      <c r="AG10" s="42"/>
      <c r="AH10" s="42">
        <v>501.81909692263446</v>
      </c>
      <c r="AI10" s="43">
        <v>491.8428990585769</v>
      </c>
      <c r="AJ10" s="42"/>
      <c r="AK10" s="42"/>
      <c r="AL10" s="42">
        <v>500</v>
      </c>
      <c r="AM10" s="43">
        <v>472.87047606797751</v>
      </c>
      <c r="AN10" s="42"/>
      <c r="AO10" s="42">
        <v>500.4129199260264</v>
      </c>
      <c r="AP10" s="42"/>
      <c r="AQ10" s="42"/>
      <c r="AR10" s="42"/>
      <c r="AS10" s="42"/>
      <c r="AT10" s="42"/>
      <c r="AU10" s="42"/>
      <c r="AV10" s="44"/>
    </row>
    <row r="11" spans="1:48" ht="13.5" customHeight="1" x14ac:dyDescent="0.3">
      <c r="A11" s="25">
        <v>9</v>
      </c>
      <c r="B11" s="2">
        <v>144</v>
      </c>
      <c r="C11" s="7" t="s">
        <v>90</v>
      </c>
      <c r="D11" s="2" t="s">
        <v>49</v>
      </c>
      <c r="E11" s="3">
        <f t="shared" si="0"/>
        <v>11</v>
      </c>
      <c r="F11" s="2">
        <f t="shared" si="1"/>
        <v>498.04306152418332</v>
      </c>
      <c r="G11" s="4">
        <f>L11+M11+P11+S11+T11+U11+W11+AA11+AE11+AF11</f>
        <v>4980.430615241833</v>
      </c>
      <c r="H11" s="9">
        <f t="shared" si="2"/>
        <v>5457.8643179834271</v>
      </c>
      <c r="I11" s="42"/>
      <c r="J11" s="42"/>
      <c r="K11" s="43">
        <v>477.43370274159486</v>
      </c>
      <c r="L11" s="42">
        <v>491.20507345185109</v>
      </c>
      <c r="M11" s="42">
        <v>499.9985138729956</v>
      </c>
      <c r="N11" s="42"/>
      <c r="O11" s="42"/>
      <c r="P11" s="42">
        <v>502.13523619081531</v>
      </c>
      <c r="Q11" s="42"/>
      <c r="R11" s="42"/>
      <c r="S11" s="42">
        <v>500.00094837069918</v>
      </c>
      <c r="T11" s="42">
        <v>514.36271073468401</v>
      </c>
      <c r="U11" s="42">
        <v>500.00106192058962</v>
      </c>
      <c r="V11" s="42"/>
      <c r="W11" s="42">
        <v>491.96678177931261</v>
      </c>
      <c r="X11" s="42"/>
      <c r="Y11" s="42"/>
      <c r="Z11" s="42"/>
      <c r="AA11" s="42">
        <v>499.99853836428343</v>
      </c>
      <c r="AB11" s="42"/>
      <c r="AC11" s="42"/>
      <c r="AD11" s="42"/>
      <c r="AE11" s="42">
        <v>478.80473432896474</v>
      </c>
      <c r="AF11" s="42">
        <v>501.95701622763761</v>
      </c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4"/>
    </row>
    <row r="12" spans="1:48" ht="13.5" customHeight="1" x14ac:dyDescent="0.3">
      <c r="A12" s="6">
        <v>10</v>
      </c>
      <c r="B12" s="2">
        <v>172</v>
      </c>
      <c r="C12" s="2" t="s">
        <v>43</v>
      </c>
      <c r="D12" s="2" t="s">
        <v>44</v>
      </c>
      <c r="E12" s="3">
        <f t="shared" si="0"/>
        <v>11</v>
      </c>
      <c r="F12" s="2">
        <f t="shared" si="1"/>
        <v>497.00456137513419</v>
      </c>
      <c r="G12" s="4">
        <f>I12+J12+K12+M12+N12+P12+R12+Y12+AA12+AK12</f>
        <v>4970.045613751342</v>
      </c>
      <c r="H12" s="9">
        <f t="shared" si="2"/>
        <v>5444.7372763068424</v>
      </c>
      <c r="I12" s="42">
        <v>499.40028425832833</v>
      </c>
      <c r="J12" s="42">
        <v>506.38980593008546</v>
      </c>
      <c r="K12" s="42">
        <v>507.11842867554992</v>
      </c>
      <c r="L12" s="42"/>
      <c r="M12" s="42">
        <v>500.94666290181158</v>
      </c>
      <c r="N12" s="42">
        <v>496.35910224438896</v>
      </c>
      <c r="O12" s="42"/>
      <c r="P12" s="42">
        <v>484.20692205497653</v>
      </c>
      <c r="Q12" s="42"/>
      <c r="R12" s="42">
        <v>498.37829758612958</v>
      </c>
      <c r="S12" s="42"/>
      <c r="T12" s="42"/>
      <c r="U12" s="42"/>
      <c r="V12" s="42"/>
      <c r="W12" s="43">
        <v>474.69166255550078</v>
      </c>
      <c r="X12" s="42"/>
      <c r="Y12" s="42">
        <v>500.00122703903213</v>
      </c>
      <c r="Z12" s="42"/>
      <c r="AA12" s="42">
        <v>490.93858937536987</v>
      </c>
      <c r="AB12" s="42"/>
      <c r="AC12" s="42"/>
      <c r="AD12" s="42"/>
      <c r="AE12" s="42"/>
      <c r="AF12" s="42"/>
      <c r="AG12" s="42"/>
      <c r="AH12" s="42"/>
      <c r="AI12" s="42"/>
      <c r="AJ12" s="42"/>
      <c r="AK12" s="42">
        <v>486.30629368566974</v>
      </c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4"/>
    </row>
    <row r="13" spans="1:48" ht="13.5" customHeight="1" x14ac:dyDescent="0.3">
      <c r="A13" s="25">
        <v>11</v>
      </c>
      <c r="B13" s="2">
        <v>122</v>
      </c>
      <c r="C13" s="2" t="s">
        <v>97</v>
      </c>
      <c r="D13" s="2" t="s">
        <v>98</v>
      </c>
      <c r="E13" s="3">
        <f t="shared" si="0"/>
        <v>16</v>
      </c>
      <c r="F13" s="2">
        <f t="shared" si="1"/>
        <v>490.38277469616577</v>
      </c>
      <c r="G13" s="4">
        <f>O13+P13+Q13+R13+S13+T13+U13+V13+X13+Y13+AA13+AC13+AD13+AE13+AF13+AG13+AH13+AI13+AJ13+AK13+AL13+AM13+AN13+AO13+AP13+AQ13+AR13+AS13+AT13+AU13+AV13</f>
        <v>4903.8277469616578</v>
      </c>
      <c r="H13" s="9">
        <f t="shared" si="2"/>
        <v>7347.3562838535981</v>
      </c>
      <c r="I13" s="42"/>
      <c r="J13" s="42"/>
      <c r="K13" s="42"/>
      <c r="L13" s="43">
        <v>225.13957138079172</v>
      </c>
      <c r="M13" s="43">
        <v>448.12822303794076</v>
      </c>
      <c r="N13" s="43">
        <v>407.87111169444802</v>
      </c>
      <c r="O13" s="42">
        <v>480.85059152281212</v>
      </c>
      <c r="P13" s="42">
        <v>516.9956035226603</v>
      </c>
      <c r="Q13" s="42">
        <v>491.60214707992179</v>
      </c>
      <c r="R13" s="42">
        <v>487.70420745833644</v>
      </c>
      <c r="S13" s="42">
        <v>484.56811198361208</v>
      </c>
      <c r="T13" s="42"/>
      <c r="U13" s="42">
        <v>478.55451369346599</v>
      </c>
      <c r="V13" s="42">
        <v>491.50384662351934</v>
      </c>
      <c r="W13" s="43">
        <v>465.10853478046374</v>
      </c>
      <c r="X13" s="42">
        <v>501.39921294271966</v>
      </c>
      <c r="Y13" s="42">
        <v>481.00666282194436</v>
      </c>
      <c r="Z13" s="43">
        <v>445.98408539077332</v>
      </c>
      <c r="AA13" s="42">
        <v>489.6428493126657</v>
      </c>
      <c r="AB13" s="43">
        <v>451.29701060752166</v>
      </c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4"/>
    </row>
    <row r="14" spans="1:48" ht="13.5" customHeight="1" x14ac:dyDescent="0.3">
      <c r="A14" s="6">
        <v>12</v>
      </c>
      <c r="B14" s="2">
        <v>174</v>
      </c>
      <c r="C14" s="7" t="s">
        <v>74</v>
      </c>
      <c r="D14" s="2" t="s">
        <v>37</v>
      </c>
      <c r="E14" s="3">
        <f t="shared" si="0"/>
        <v>23</v>
      </c>
      <c r="F14" s="2">
        <f t="shared" si="1"/>
        <v>488.31900746845702</v>
      </c>
      <c r="G14" s="4">
        <f>I14+U14+V14+Y14+AA14+AE14+AG14+AH14+AI14+AM14</f>
        <v>4883.1900746845704</v>
      </c>
      <c r="H14" s="9">
        <f t="shared" si="2"/>
        <v>10957.910599197699</v>
      </c>
      <c r="I14" s="42">
        <v>480.7854080724743</v>
      </c>
      <c r="J14" s="43">
        <v>459.69809632532179</v>
      </c>
      <c r="K14" s="43">
        <v>475.66063652843457</v>
      </c>
      <c r="L14" s="42"/>
      <c r="M14" s="43">
        <v>460.6258080815586</v>
      </c>
      <c r="N14" s="43">
        <v>463.60742879642999</v>
      </c>
      <c r="O14" s="42"/>
      <c r="P14" s="43">
        <v>462.88880062454632</v>
      </c>
      <c r="Q14" s="42"/>
      <c r="R14" s="42"/>
      <c r="S14" s="43">
        <v>479.07941656234595</v>
      </c>
      <c r="T14" s="42"/>
      <c r="U14" s="42">
        <v>490.46342214529204</v>
      </c>
      <c r="V14" s="42">
        <v>480.58027536939801</v>
      </c>
      <c r="W14" s="43">
        <v>475.93529024831446</v>
      </c>
      <c r="X14" s="42"/>
      <c r="Y14" s="42">
        <v>487.62408432212237</v>
      </c>
      <c r="Z14" s="42"/>
      <c r="AA14" s="42">
        <v>489.63225245372092</v>
      </c>
      <c r="AB14" s="43">
        <v>457.74938390656803</v>
      </c>
      <c r="AC14" s="42"/>
      <c r="AD14" s="42"/>
      <c r="AE14" s="42">
        <v>484.52140920138481</v>
      </c>
      <c r="AF14" s="43">
        <v>465.7903544943066</v>
      </c>
      <c r="AG14" s="42">
        <v>488.80740101620171</v>
      </c>
      <c r="AH14" s="42">
        <v>496.55833573003548</v>
      </c>
      <c r="AI14" s="42">
        <v>500</v>
      </c>
      <c r="AJ14" s="43">
        <v>473.33615133916544</v>
      </c>
      <c r="AK14" s="42"/>
      <c r="AL14" s="43">
        <v>460.04533678756491</v>
      </c>
      <c r="AM14" s="42">
        <v>484.21748637394091</v>
      </c>
      <c r="AN14" s="43">
        <v>471.79878048780506</v>
      </c>
      <c r="AO14" s="43">
        <v>468.50504033076925</v>
      </c>
      <c r="AP14" s="42"/>
      <c r="AQ14" s="42"/>
      <c r="AR14" s="42"/>
      <c r="AS14" s="42"/>
      <c r="AT14" s="42"/>
      <c r="AU14" s="42"/>
      <c r="AV14" s="44"/>
    </row>
    <row r="15" spans="1:48" ht="13.5" customHeight="1" x14ac:dyDescent="0.3">
      <c r="A15" s="25">
        <v>13</v>
      </c>
      <c r="B15" s="2">
        <v>113</v>
      </c>
      <c r="C15" s="2" t="s">
        <v>62</v>
      </c>
      <c r="D15" s="2" t="s">
        <v>49</v>
      </c>
      <c r="E15" s="3">
        <f t="shared" si="0"/>
        <v>12</v>
      </c>
      <c r="F15" s="2">
        <f t="shared" si="1"/>
        <v>483.81859099815176</v>
      </c>
      <c r="G15" s="4">
        <f>I15+M15+O15+P15+W15+AA15+AB15+AJ15+AL15+AM15</f>
        <v>4838.1859099815174</v>
      </c>
      <c r="H15" s="9">
        <f t="shared" si="2"/>
        <v>5771.8999215490621</v>
      </c>
      <c r="I15" s="42">
        <v>491.36132006794463</v>
      </c>
      <c r="J15" s="42"/>
      <c r="K15" s="42"/>
      <c r="L15" s="43">
        <v>464.95664925776327</v>
      </c>
      <c r="M15" s="42">
        <v>484.48632020092441</v>
      </c>
      <c r="N15" s="42"/>
      <c r="O15" s="42">
        <v>477.81071270011239</v>
      </c>
      <c r="P15" s="42">
        <v>474.80174763398304</v>
      </c>
      <c r="Q15" s="42"/>
      <c r="R15" s="42"/>
      <c r="S15" s="42"/>
      <c r="T15" s="42"/>
      <c r="U15" s="42"/>
      <c r="V15" s="42"/>
      <c r="W15" s="42">
        <v>477.88603848051321</v>
      </c>
      <c r="X15" s="42"/>
      <c r="Y15" s="42"/>
      <c r="Z15" s="43">
        <v>468.75736230978202</v>
      </c>
      <c r="AA15" s="42">
        <v>493.28232224682642</v>
      </c>
      <c r="AB15" s="42">
        <v>489.38765670202508</v>
      </c>
      <c r="AC15" s="42"/>
      <c r="AD15" s="42"/>
      <c r="AE15" s="42"/>
      <c r="AF15" s="42"/>
      <c r="AG15" s="42"/>
      <c r="AH15" s="42"/>
      <c r="AI15" s="42"/>
      <c r="AJ15" s="42">
        <v>481.95710505035663</v>
      </c>
      <c r="AK15" s="42"/>
      <c r="AL15" s="42">
        <v>481.81347150259069</v>
      </c>
      <c r="AM15" s="42">
        <v>485.39921539624106</v>
      </c>
      <c r="AN15" s="42"/>
      <c r="AO15" s="42"/>
      <c r="AP15" s="42"/>
      <c r="AQ15" s="42"/>
      <c r="AR15" s="42"/>
      <c r="AS15" s="42"/>
      <c r="AT15" s="42"/>
      <c r="AU15" s="42"/>
      <c r="AV15" s="44"/>
    </row>
    <row r="16" spans="1:48" ht="13.5" customHeight="1" x14ac:dyDescent="0.3">
      <c r="A16" s="6">
        <v>14</v>
      </c>
      <c r="B16" s="2">
        <v>150</v>
      </c>
      <c r="C16" s="7" t="s">
        <v>15</v>
      </c>
      <c r="D16" s="2" t="s">
        <v>16</v>
      </c>
      <c r="E16" s="3">
        <f t="shared" si="0"/>
        <v>26</v>
      </c>
      <c r="F16" s="2">
        <f t="shared" si="1"/>
        <v>482.38780181250104</v>
      </c>
      <c r="G16" s="4">
        <f>I16+J16+L16+M16+O16+T16+U16+V16+AC16+AO16</f>
        <v>4823.8780181250104</v>
      </c>
      <c r="H16" s="9">
        <f t="shared" si="2"/>
        <v>12260.515488672076</v>
      </c>
      <c r="I16" s="42">
        <v>489.74590078691023</v>
      </c>
      <c r="J16" s="42">
        <v>476.8905618462868</v>
      </c>
      <c r="K16" s="43">
        <v>469.89384963277212</v>
      </c>
      <c r="L16" s="42">
        <v>476.07476395070626</v>
      </c>
      <c r="M16" s="42">
        <v>483.61247752232907</v>
      </c>
      <c r="N16" s="43">
        <v>471.43063394146213</v>
      </c>
      <c r="O16" s="42">
        <v>479.60878535426082</v>
      </c>
      <c r="P16" s="43">
        <v>466.17314724775042</v>
      </c>
      <c r="Q16" s="43">
        <v>471.6056101120538</v>
      </c>
      <c r="R16" s="43">
        <v>454.73806143038632</v>
      </c>
      <c r="S16" s="43">
        <v>467.40070558780019</v>
      </c>
      <c r="T16" s="42">
        <v>486.8450992334831</v>
      </c>
      <c r="U16" s="42">
        <v>487.78685129925987</v>
      </c>
      <c r="V16" s="42">
        <v>476.29365612406889</v>
      </c>
      <c r="W16" s="43">
        <v>436.63459957243879</v>
      </c>
      <c r="X16" s="42"/>
      <c r="Y16" s="43">
        <v>462.84034995153195</v>
      </c>
      <c r="Z16" s="43">
        <v>472.72880255787686</v>
      </c>
      <c r="AA16" s="43">
        <v>462.60770428186186</v>
      </c>
      <c r="AB16" s="43">
        <v>475.22179363548696</v>
      </c>
      <c r="AC16" s="42">
        <v>489.02110796788565</v>
      </c>
      <c r="AD16" s="43">
        <v>473.97435476994713</v>
      </c>
      <c r="AE16" s="43">
        <v>462.55831946170269</v>
      </c>
      <c r="AF16" s="43">
        <v>455.20493454981795</v>
      </c>
      <c r="AG16" s="42"/>
      <c r="AH16" s="42"/>
      <c r="AI16" s="43">
        <v>471.24245465590332</v>
      </c>
      <c r="AJ16" s="43">
        <v>462.38214915827393</v>
      </c>
      <c r="AK16" s="42"/>
      <c r="AL16" s="42"/>
      <c r="AM16" s="42"/>
      <c r="AN16" s="42"/>
      <c r="AO16" s="42">
        <v>477.99881403981885</v>
      </c>
      <c r="AP16" s="42"/>
      <c r="AQ16" s="42"/>
      <c r="AR16" s="42"/>
      <c r="AS16" s="42"/>
      <c r="AT16" s="42"/>
      <c r="AU16" s="42"/>
      <c r="AV16" s="44"/>
    </row>
    <row r="17" spans="1:48" ht="13.5" customHeight="1" x14ac:dyDescent="0.3">
      <c r="A17" s="25">
        <v>15</v>
      </c>
      <c r="B17" s="2">
        <v>142</v>
      </c>
      <c r="C17" s="7" t="s">
        <v>108</v>
      </c>
      <c r="D17" s="2" t="s">
        <v>9</v>
      </c>
      <c r="E17" s="3">
        <f t="shared" si="0"/>
        <v>13</v>
      </c>
      <c r="F17" s="2">
        <f t="shared" si="1"/>
        <v>469.22176171912963</v>
      </c>
      <c r="G17" s="4">
        <f>V17+Y17+AA17+AB17+AE17+AG17+AH17+AK17+AM17+AO17</f>
        <v>4692.2176171912961</v>
      </c>
      <c r="H17" s="9">
        <f t="shared" si="2"/>
        <v>6005.3086239352724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>
        <v>449.94962754915127</v>
      </c>
      <c r="W17" s="42"/>
      <c r="X17" s="42"/>
      <c r="Y17" s="42">
        <v>456.56649938034536</v>
      </c>
      <c r="Z17" s="43">
        <v>432.23389507256138</v>
      </c>
      <c r="AA17" s="42">
        <v>467.03865295652361</v>
      </c>
      <c r="AB17" s="42">
        <v>458.05582342226501</v>
      </c>
      <c r="AC17" s="42"/>
      <c r="AD17" s="42"/>
      <c r="AE17" s="42">
        <v>474.83959705843279</v>
      </c>
      <c r="AF17" s="43">
        <v>442.9106830999865</v>
      </c>
      <c r="AG17" s="42">
        <v>485.58383664078224</v>
      </c>
      <c r="AH17" s="42">
        <v>495.75424216278395</v>
      </c>
      <c r="AI17" s="42"/>
      <c r="AJ17" s="42"/>
      <c r="AK17" s="42">
        <v>471.07391172914151</v>
      </c>
      <c r="AL17" s="42"/>
      <c r="AM17" s="42">
        <v>470.66578773895856</v>
      </c>
      <c r="AN17" s="43">
        <v>437.94642857142878</v>
      </c>
      <c r="AO17" s="42">
        <v>462.6896385529119</v>
      </c>
      <c r="AP17" s="42"/>
      <c r="AQ17" s="42"/>
      <c r="AR17" s="42"/>
      <c r="AS17" s="42"/>
      <c r="AT17" s="42"/>
      <c r="AU17" s="42"/>
      <c r="AV17" s="44"/>
    </row>
    <row r="18" spans="1:48" ht="13.5" customHeight="1" x14ac:dyDescent="0.3">
      <c r="A18" s="6">
        <v>16</v>
      </c>
      <c r="B18" s="2">
        <v>149</v>
      </c>
      <c r="C18" s="7" t="s">
        <v>19</v>
      </c>
      <c r="D18" s="2" t="s">
        <v>18</v>
      </c>
      <c r="E18" s="3">
        <f t="shared" si="0"/>
        <v>27</v>
      </c>
      <c r="F18" s="2">
        <f t="shared" si="1"/>
        <v>467.64767803841698</v>
      </c>
      <c r="G18" s="4">
        <f>J18+Q18+R18+U18+W18+Y18+AE18+AG18+AH18+AK18</f>
        <v>4676.4767803841696</v>
      </c>
      <c r="H18" s="9">
        <f t="shared" si="2"/>
        <v>12180.939992173693</v>
      </c>
      <c r="I18" s="43">
        <v>446.47508117539667</v>
      </c>
      <c r="J18" s="42">
        <v>463.47536330258242</v>
      </c>
      <c r="K18" s="43">
        <v>456.80539722289711</v>
      </c>
      <c r="L18" s="43">
        <v>424.51053538809845</v>
      </c>
      <c r="M18" s="43">
        <v>366.12224880738302</v>
      </c>
      <c r="N18" s="43">
        <v>446.25541409633809</v>
      </c>
      <c r="O18" s="43">
        <v>454.13021336606516</v>
      </c>
      <c r="P18" s="43">
        <v>428.50451289496391</v>
      </c>
      <c r="Q18" s="42">
        <v>465.62610796414936</v>
      </c>
      <c r="R18" s="42">
        <v>461.14042298781851</v>
      </c>
      <c r="S18" s="43">
        <v>450.52729410872121</v>
      </c>
      <c r="T18" s="42"/>
      <c r="U18" s="42">
        <v>472.04706432053013</v>
      </c>
      <c r="V18" s="43">
        <v>456.45835877396507</v>
      </c>
      <c r="W18" s="42">
        <v>463.62440388094069</v>
      </c>
      <c r="X18" s="42"/>
      <c r="Y18" s="42">
        <v>465.26375203995246</v>
      </c>
      <c r="Z18" s="43">
        <v>442.30112748515523</v>
      </c>
      <c r="AA18" s="43">
        <v>459.78674734895822</v>
      </c>
      <c r="AB18" s="43">
        <v>444.76052716168431</v>
      </c>
      <c r="AC18" s="42"/>
      <c r="AD18" s="43">
        <v>444.49655112102232</v>
      </c>
      <c r="AE18" s="42">
        <v>468.70286576168928</v>
      </c>
      <c r="AF18" s="42"/>
      <c r="AG18" s="42">
        <v>461.32376395534277</v>
      </c>
      <c r="AH18" s="42">
        <v>482.85399290576163</v>
      </c>
      <c r="AI18" s="42"/>
      <c r="AJ18" s="43">
        <v>446.90264402460241</v>
      </c>
      <c r="AK18" s="42">
        <v>472.41904326540237</v>
      </c>
      <c r="AL18" s="43">
        <v>456.42857142857156</v>
      </c>
      <c r="AM18" s="43">
        <v>455.80373651462276</v>
      </c>
      <c r="AN18" s="43">
        <v>424.19425087108016</v>
      </c>
      <c r="AO18" s="42"/>
      <c r="AP18" s="42"/>
      <c r="AQ18" s="42"/>
      <c r="AR18" s="42"/>
      <c r="AS18" s="42"/>
      <c r="AT18" s="42"/>
      <c r="AU18" s="42"/>
      <c r="AV18" s="44"/>
    </row>
    <row r="19" spans="1:48" ht="13.5" customHeight="1" x14ac:dyDescent="0.3">
      <c r="A19" s="25">
        <v>17</v>
      </c>
      <c r="B19" s="2">
        <v>128</v>
      </c>
      <c r="C19" s="7" t="s">
        <v>60</v>
      </c>
      <c r="D19" s="2" t="s">
        <v>11</v>
      </c>
      <c r="E19" s="3">
        <f t="shared" si="0"/>
        <v>18</v>
      </c>
      <c r="F19" s="2">
        <f t="shared" si="1"/>
        <v>451.27434091123104</v>
      </c>
      <c r="G19" s="4">
        <f>I19+J19+K19+N19+Q19+U19+W19+AA19+AC19+AG19</f>
        <v>4512.7434091123105</v>
      </c>
      <c r="H19" s="9">
        <f t="shared" si="2"/>
        <v>7983.3245029320187</v>
      </c>
      <c r="I19" s="42">
        <v>454.40889289469737</v>
      </c>
      <c r="J19" s="42">
        <v>443.59630989478887</v>
      </c>
      <c r="K19" s="42">
        <v>450.73912799715936</v>
      </c>
      <c r="L19" s="43">
        <v>427.94514909053487</v>
      </c>
      <c r="M19" s="43">
        <v>438.64821887678522</v>
      </c>
      <c r="N19" s="42">
        <v>445.80653629085191</v>
      </c>
      <c r="O19" s="45"/>
      <c r="P19" s="42"/>
      <c r="Q19" s="42">
        <v>451.87787040014518</v>
      </c>
      <c r="R19" s="43">
        <v>439.15701367610791</v>
      </c>
      <c r="S19" s="43">
        <v>441.75107165889006</v>
      </c>
      <c r="T19" s="42"/>
      <c r="U19" s="42">
        <v>465.02989306459676</v>
      </c>
      <c r="V19" s="42"/>
      <c r="W19" s="42">
        <v>443.60028504083766</v>
      </c>
      <c r="X19" s="42"/>
      <c r="Y19" s="42"/>
      <c r="Z19" s="43">
        <v>413.62437996329879</v>
      </c>
      <c r="AA19" s="42">
        <v>457.01987093756622</v>
      </c>
      <c r="AB19" s="42"/>
      <c r="AC19" s="42">
        <v>454.46840676646093</v>
      </c>
      <c r="AD19" s="42"/>
      <c r="AE19" s="43">
        <v>437.16346642283861</v>
      </c>
      <c r="AF19" s="42"/>
      <c r="AG19" s="42">
        <v>446.19621582520642</v>
      </c>
      <c r="AH19" s="42"/>
      <c r="AI19" s="42"/>
      <c r="AJ19" s="42"/>
      <c r="AK19" s="42"/>
      <c r="AL19" s="42"/>
      <c r="AM19" s="42"/>
      <c r="AN19" s="43">
        <v>433.79790940766566</v>
      </c>
      <c r="AO19" s="43">
        <v>438.49388472358737</v>
      </c>
      <c r="AP19" s="42"/>
      <c r="AQ19" s="42"/>
      <c r="AR19" s="42"/>
      <c r="AS19" s="42"/>
      <c r="AT19" s="42"/>
      <c r="AU19" s="42"/>
      <c r="AV19" s="44"/>
    </row>
    <row r="20" spans="1:48" ht="13.5" customHeight="1" x14ac:dyDescent="0.3">
      <c r="A20" s="6">
        <v>18</v>
      </c>
      <c r="B20" s="2">
        <v>146</v>
      </c>
      <c r="C20" s="7" t="s">
        <v>79</v>
      </c>
      <c r="D20" s="2" t="s">
        <v>11</v>
      </c>
      <c r="E20" s="3">
        <f t="shared" si="0"/>
        <v>10</v>
      </c>
      <c r="F20" s="2">
        <f t="shared" si="1"/>
        <v>448.89184989787708</v>
      </c>
      <c r="G20" s="4">
        <f>I20+J20+K20+L20+M20+N20+O20+P20+Q20+R20+S20+T20+U20+V20+W20+X20+Y20+Z20+AA20+AB20+AC20+AD20+AE20+AF20+AG20+AH20+AI20+AJ20+AK20+AL20+AM20+AN20+AO20+AP20+AQ20+AR20+AS20+AT20+AU20+AV20</f>
        <v>4488.9184989787709</v>
      </c>
      <c r="H20" s="9">
        <f t="shared" si="2"/>
        <v>4488.9184989787709</v>
      </c>
      <c r="I20" s="42"/>
      <c r="J20" s="42">
        <v>454.55555212736419</v>
      </c>
      <c r="K20" s="42"/>
      <c r="L20" s="42">
        <v>446.17818827343126</v>
      </c>
      <c r="M20" s="42"/>
      <c r="N20" s="42">
        <v>458.9289933062081</v>
      </c>
      <c r="O20" s="42"/>
      <c r="P20" s="42">
        <v>436.42912905920866</v>
      </c>
      <c r="Q20" s="42"/>
      <c r="R20" s="42"/>
      <c r="S20" s="42">
        <v>450.05690224194836</v>
      </c>
      <c r="T20" s="42"/>
      <c r="U20" s="42">
        <v>468.36644755705174</v>
      </c>
      <c r="V20" s="42"/>
      <c r="W20" s="42">
        <v>446.55484295346162</v>
      </c>
      <c r="X20" s="42">
        <v>463.67547286909178</v>
      </c>
      <c r="Y20" s="42"/>
      <c r="Z20" s="42"/>
      <c r="AA20" s="42"/>
      <c r="AB20" s="42"/>
      <c r="AC20" s="42"/>
      <c r="AD20" s="42"/>
      <c r="AE20" s="42">
        <v>436.13286287013818</v>
      </c>
      <c r="AF20" s="42"/>
      <c r="AG20" s="42">
        <v>428.04010772086701</v>
      </c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4"/>
    </row>
    <row r="21" spans="1:48" ht="13.5" customHeight="1" x14ac:dyDescent="0.3">
      <c r="A21" s="25">
        <v>19</v>
      </c>
      <c r="B21" s="10">
        <v>112</v>
      </c>
      <c r="C21" s="7" t="s">
        <v>17</v>
      </c>
      <c r="D21" s="2" t="s">
        <v>13</v>
      </c>
      <c r="E21" s="3">
        <f t="shared" si="0"/>
        <v>23</v>
      </c>
      <c r="F21" s="2">
        <f t="shared" si="1"/>
        <v>445.53367241725175</v>
      </c>
      <c r="G21" s="4">
        <f>U21+X21+Y21+AC21+AE21+AH21+AL21+AM21+AN21+AO21</f>
        <v>4455.3367241725173</v>
      </c>
      <c r="H21" s="9">
        <f t="shared" si="2"/>
        <v>9612.653936886938</v>
      </c>
      <c r="I21" s="43">
        <v>381.9405830762297</v>
      </c>
      <c r="J21" s="43">
        <v>403</v>
      </c>
      <c r="K21" s="42"/>
      <c r="L21" s="43">
        <v>373</v>
      </c>
      <c r="M21" s="43">
        <v>396</v>
      </c>
      <c r="N21" s="42"/>
      <c r="O21" s="42"/>
      <c r="P21" s="43">
        <v>362.79621437278297</v>
      </c>
      <c r="Q21" s="43">
        <v>398</v>
      </c>
      <c r="R21" s="43">
        <v>412</v>
      </c>
      <c r="S21" s="43">
        <v>388</v>
      </c>
      <c r="T21" s="42"/>
      <c r="U21" s="42">
        <v>441</v>
      </c>
      <c r="V21" s="42"/>
      <c r="W21" s="43">
        <v>424</v>
      </c>
      <c r="X21" s="42">
        <v>456</v>
      </c>
      <c r="Y21" s="42">
        <v>440</v>
      </c>
      <c r="Z21" s="43">
        <v>384</v>
      </c>
      <c r="AA21" s="43">
        <v>434</v>
      </c>
      <c r="AB21" s="42"/>
      <c r="AC21" s="42">
        <v>475</v>
      </c>
      <c r="AD21" s="43">
        <v>408</v>
      </c>
      <c r="AE21" s="42">
        <v>425.53474159691768</v>
      </c>
      <c r="AF21" s="43">
        <v>392.58041526540967</v>
      </c>
      <c r="AG21" s="42"/>
      <c r="AH21" s="42">
        <v>452.54529767040538</v>
      </c>
      <c r="AI21" s="42"/>
      <c r="AJ21" s="42"/>
      <c r="AK21" s="42"/>
      <c r="AL21" s="42">
        <v>438.27288428324698</v>
      </c>
      <c r="AM21" s="42">
        <v>435.89722976992448</v>
      </c>
      <c r="AN21" s="42">
        <v>435.76179917643344</v>
      </c>
      <c r="AO21" s="42">
        <v>455.32477167558841</v>
      </c>
      <c r="AP21" s="42"/>
      <c r="AQ21" s="42"/>
      <c r="AR21" s="42"/>
      <c r="AS21" s="42"/>
      <c r="AT21" s="42"/>
      <c r="AU21" s="42"/>
      <c r="AV21" s="44"/>
    </row>
    <row r="22" spans="1:48" ht="13.5" customHeight="1" x14ac:dyDescent="0.3">
      <c r="A22" s="6">
        <v>20</v>
      </c>
      <c r="B22" s="2">
        <v>171</v>
      </c>
      <c r="C22" s="7" t="s">
        <v>42</v>
      </c>
      <c r="D22" s="2" t="s">
        <v>39</v>
      </c>
      <c r="E22" s="3">
        <f t="shared" si="0"/>
        <v>25</v>
      </c>
      <c r="F22" s="2">
        <f t="shared" si="1"/>
        <v>444.35853914984062</v>
      </c>
      <c r="G22" s="4">
        <f>Q22+R22+S22+U22+W22+AA22+AB22+AE22+AG22+AH22</f>
        <v>4443.5853914984064</v>
      </c>
      <c r="H22" s="9">
        <f t="shared" si="2"/>
        <v>10590.798628572773</v>
      </c>
      <c r="I22" s="43">
        <v>400.52114026877439</v>
      </c>
      <c r="J22" s="43">
        <v>413.92582765110626</v>
      </c>
      <c r="K22" s="43">
        <v>420.56196153918052</v>
      </c>
      <c r="L22" s="43">
        <v>407.78062208958306</v>
      </c>
      <c r="M22" s="43">
        <v>414.77210242387309</v>
      </c>
      <c r="N22" s="43">
        <v>417.73067331670825</v>
      </c>
      <c r="O22" s="42"/>
      <c r="P22" s="43">
        <v>384.56165340418841</v>
      </c>
      <c r="Q22" s="42">
        <v>447.95021479044544</v>
      </c>
      <c r="R22" s="42">
        <v>450.79478364845681</v>
      </c>
      <c r="S22" s="42">
        <v>433.22000303478626</v>
      </c>
      <c r="T22" s="42"/>
      <c r="U22" s="42">
        <v>452.98505877730474</v>
      </c>
      <c r="V22" s="43">
        <v>403.57453596287712</v>
      </c>
      <c r="W22" s="42">
        <v>448.03349229841592</v>
      </c>
      <c r="X22" s="42"/>
      <c r="Y22" s="42"/>
      <c r="Z22" s="43">
        <v>430.08830765039147</v>
      </c>
      <c r="AA22" s="42">
        <v>439.64211849480751</v>
      </c>
      <c r="AB22" s="42">
        <v>449.38069216757754</v>
      </c>
      <c r="AC22" s="43">
        <v>381.49301936710469</v>
      </c>
      <c r="AD22" s="43">
        <v>408.99031471703904</v>
      </c>
      <c r="AE22" s="42">
        <v>434.94009800014067</v>
      </c>
      <c r="AF22" s="43">
        <v>412.16196216207607</v>
      </c>
      <c r="AG22" s="42">
        <v>443.71998675277359</v>
      </c>
      <c r="AH22" s="42">
        <v>442.91894353369776</v>
      </c>
      <c r="AI22" s="42"/>
      <c r="AJ22" s="42"/>
      <c r="AK22" s="42"/>
      <c r="AL22" s="43">
        <v>419.70423143350615</v>
      </c>
      <c r="AM22" s="43">
        <v>425.31392189333894</v>
      </c>
      <c r="AN22" s="42"/>
      <c r="AO22" s="43">
        <v>406.03296319461936</v>
      </c>
      <c r="AP22" s="42"/>
      <c r="AQ22" s="42"/>
      <c r="AR22" s="42"/>
      <c r="AS22" s="42"/>
      <c r="AT22" s="42"/>
      <c r="AU22" s="42"/>
      <c r="AV22" s="44"/>
    </row>
    <row r="23" spans="1:48" ht="13.5" customHeight="1" x14ac:dyDescent="0.3">
      <c r="A23" s="25">
        <v>21</v>
      </c>
      <c r="B23" s="2">
        <v>175</v>
      </c>
      <c r="C23" s="2" t="s">
        <v>91</v>
      </c>
      <c r="D23" s="2" t="s">
        <v>18</v>
      </c>
      <c r="E23" s="3">
        <f t="shared" si="0"/>
        <v>9</v>
      </c>
      <c r="F23" s="2">
        <f>G23/E23</f>
        <v>472.64425020120973</v>
      </c>
      <c r="G23" s="4">
        <f>K23+L23+Q23+S23+W23+AB23+AC23+AD23+AL23</f>
        <v>4253.7982518108875</v>
      </c>
      <c r="H23" s="9">
        <f t="shared" si="2"/>
        <v>4253.7982518108875</v>
      </c>
      <c r="I23" s="42"/>
      <c r="J23" s="42"/>
      <c r="K23" s="42">
        <v>469.49858902240749</v>
      </c>
      <c r="L23" s="42">
        <v>471.37693277419021</v>
      </c>
      <c r="M23" s="42"/>
      <c r="N23" s="42"/>
      <c r="O23" s="42"/>
      <c r="P23" s="42"/>
      <c r="Q23" s="42">
        <v>475.46854000214375</v>
      </c>
      <c r="R23" s="42"/>
      <c r="S23" s="42">
        <v>470.84992982056826</v>
      </c>
      <c r="T23" s="42"/>
      <c r="U23" s="42"/>
      <c r="V23" s="42"/>
      <c r="W23" s="42">
        <v>471.67954831990357</v>
      </c>
      <c r="X23" s="42"/>
      <c r="Y23" s="42"/>
      <c r="Z23" s="42"/>
      <c r="AA23" s="42"/>
      <c r="AB23" s="42">
        <v>467.94171220400722</v>
      </c>
      <c r="AC23" s="42">
        <v>483.2224296496513</v>
      </c>
      <c r="AD23" s="42">
        <v>473.63165316630045</v>
      </c>
      <c r="AE23" s="42"/>
      <c r="AF23" s="42"/>
      <c r="AG23" s="42"/>
      <c r="AH23" s="42"/>
      <c r="AI23" s="42"/>
      <c r="AJ23" s="42"/>
      <c r="AK23" s="42"/>
      <c r="AL23" s="42">
        <v>470.12891685171473</v>
      </c>
      <c r="AM23" s="42"/>
      <c r="AN23" s="42"/>
      <c r="AO23" s="42"/>
      <c r="AP23" s="42"/>
      <c r="AQ23" s="42"/>
      <c r="AR23" s="42"/>
      <c r="AS23" s="42"/>
      <c r="AT23" s="42"/>
      <c r="AU23" s="42"/>
      <c r="AV23" s="44"/>
    </row>
    <row r="24" spans="1:48" ht="13.5" customHeight="1" x14ac:dyDescent="0.3">
      <c r="A24" s="6">
        <v>22</v>
      </c>
      <c r="B24" s="2">
        <v>133</v>
      </c>
      <c r="C24" s="2" t="s">
        <v>78</v>
      </c>
      <c r="D24" s="2" t="s">
        <v>37</v>
      </c>
      <c r="E24" s="3">
        <f t="shared" si="0"/>
        <v>24</v>
      </c>
      <c r="F24" s="2">
        <f t="shared" ref="F24:F37" si="3">G24/10</f>
        <v>417.22971485661463</v>
      </c>
      <c r="G24" s="4">
        <f>Q24+T24+U24+V24+W24+X24+Y24+AA24+AG24+AO24</f>
        <v>4172.2971485661465</v>
      </c>
      <c r="H24" s="9">
        <f t="shared" si="2"/>
        <v>9541.653942274872</v>
      </c>
      <c r="I24" s="42"/>
      <c r="J24" s="43">
        <v>346.92388386658854</v>
      </c>
      <c r="K24" s="43">
        <v>360.49169298622667</v>
      </c>
      <c r="L24" s="43">
        <v>364.74439784918582</v>
      </c>
      <c r="M24" s="43">
        <v>393.68841861225462</v>
      </c>
      <c r="N24" s="43">
        <v>366.03753773461085</v>
      </c>
      <c r="O24" s="43">
        <v>389.79002898853525</v>
      </c>
      <c r="P24" s="43">
        <v>380.03780148740645</v>
      </c>
      <c r="Q24" s="42">
        <v>413.54210469900488</v>
      </c>
      <c r="R24" s="43">
        <v>394.9032209849787</v>
      </c>
      <c r="S24" s="43">
        <v>396.6209551989682</v>
      </c>
      <c r="T24" s="42">
        <v>400.19823712607888</v>
      </c>
      <c r="U24" s="42">
        <v>440.00785821236309</v>
      </c>
      <c r="V24" s="42">
        <v>409.20594700207596</v>
      </c>
      <c r="W24" s="42">
        <v>400.25489228745278</v>
      </c>
      <c r="X24" s="42">
        <v>431.43574481289772</v>
      </c>
      <c r="Y24" s="42">
        <v>420.16761353178651</v>
      </c>
      <c r="Z24" s="43">
        <v>393.960301624316</v>
      </c>
      <c r="AA24" s="42">
        <v>430.46121915035121</v>
      </c>
      <c r="AB24" s="43">
        <v>396.45773063323702</v>
      </c>
      <c r="AC24" s="42"/>
      <c r="AD24" s="42"/>
      <c r="AE24" s="42"/>
      <c r="AF24" s="42"/>
      <c r="AG24" s="42">
        <v>403.45974847700461</v>
      </c>
      <c r="AH24" s="42"/>
      <c r="AI24" s="43">
        <v>391.15393085072446</v>
      </c>
      <c r="AJ24" s="43">
        <v>399.03245913891544</v>
      </c>
      <c r="AK24" s="42"/>
      <c r="AL24" s="43">
        <v>395.51443375277574</v>
      </c>
      <c r="AM24" s="42"/>
      <c r="AN24" s="42"/>
      <c r="AO24" s="42">
        <v>423.56378326713082</v>
      </c>
      <c r="AP24" s="42"/>
      <c r="AQ24" s="42"/>
      <c r="AR24" s="42"/>
      <c r="AS24" s="42"/>
      <c r="AT24" s="42"/>
      <c r="AU24" s="42"/>
      <c r="AV24" s="44"/>
    </row>
    <row r="25" spans="1:48" ht="13.5" customHeight="1" x14ac:dyDescent="0.3">
      <c r="A25" s="25">
        <v>23</v>
      </c>
      <c r="B25" s="2">
        <v>155</v>
      </c>
      <c r="C25" s="7" t="s">
        <v>65</v>
      </c>
      <c r="D25" s="2" t="s">
        <v>12</v>
      </c>
      <c r="E25" s="3">
        <f t="shared" si="0"/>
        <v>29</v>
      </c>
      <c r="F25" s="2">
        <f t="shared" si="3"/>
        <v>408.82261994082813</v>
      </c>
      <c r="G25" s="4">
        <f>R25+U25+V25+AC25+AG25+AH25+AI25+AK25+AM25+AO25</f>
        <v>4088.2261994082814</v>
      </c>
      <c r="H25" s="9">
        <f t="shared" si="2"/>
        <v>10907.831579195203</v>
      </c>
      <c r="I25" s="43">
        <v>391.26113634000069</v>
      </c>
      <c r="J25" s="43">
        <v>386.25698065471613</v>
      </c>
      <c r="K25" s="43">
        <v>400.26518903362057</v>
      </c>
      <c r="L25" s="43">
        <v>373.74758805217527</v>
      </c>
      <c r="M25" s="43">
        <v>379.05630935219722</v>
      </c>
      <c r="N25" s="43">
        <v>383.29623310145689</v>
      </c>
      <c r="O25" s="43">
        <v>361.83228434880266</v>
      </c>
      <c r="P25" s="43">
        <v>0</v>
      </c>
      <c r="Q25" s="43">
        <v>387.46629727657262</v>
      </c>
      <c r="R25" s="42">
        <v>405.92870488005383</v>
      </c>
      <c r="S25" s="43">
        <v>384.87538409013314</v>
      </c>
      <c r="T25" s="42"/>
      <c r="U25" s="42">
        <v>408.53497435461782</v>
      </c>
      <c r="V25" s="42">
        <v>406.53605446330448</v>
      </c>
      <c r="W25" s="43">
        <v>331.81179082387769</v>
      </c>
      <c r="X25" s="42"/>
      <c r="Y25" s="43">
        <v>383.6617298796275</v>
      </c>
      <c r="Z25" s="43">
        <v>355.4388537634926</v>
      </c>
      <c r="AA25" s="43">
        <v>357.5964131459516</v>
      </c>
      <c r="AB25" s="43">
        <v>391.50048216007713</v>
      </c>
      <c r="AC25" s="42">
        <v>407.87271082198527</v>
      </c>
      <c r="AD25" s="42"/>
      <c r="AE25" s="43">
        <v>398.74393360373244</v>
      </c>
      <c r="AF25" s="43">
        <v>389.67619862974709</v>
      </c>
      <c r="AG25" s="42">
        <v>411.52682999102319</v>
      </c>
      <c r="AH25" s="42">
        <v>408.69763205828781</v>
      </c>
      <c r="AI25" s="42">
        <v>416.65666223270148</v>
      </c>
      <c r="AJ25" s="43">
        <v>395.41132164473527</v>
      </c>
      <c r="AK25" s="42">
        <v>403.33577874775119</v>
      </c>
      <c r="AL25" s="43">
        <v>367.70725388601034</v>
      </c>
      <c r="AM25" s="42">
        <v>401.2713635705901</v>
      </c>
      <c r="AN25" s="42"/>
      <c r="AO25" s="42">
        <v>417.86548828796629</v>
      </c>
      <c r="AP25" s="42"/>
      <c r="AQ25" s="42"/>
      <c r="AR25" s="42"/>
      <c r="AS25" s="42"/>
      <c r="AT25" s="42"/>
      <c r="AU25" s="42"/>
      <c r="AV25" s="44"/>
    </row>
    <row r="26" spans="1:48" ht="13.5" customHeight="1" x14ac:dyDescent="0.3">
      <c r="A26" s="6">
        <v>24</v>
      </c>
      <c r="B26" s="2">
        <v>136</v>
      </c>
      <c r="C26" s="7" t="s">
        <v>36</v>
      </c>
      <c r="D26" s="2" t="s">
        <v>37</v>
      </c>
      <c r="E26" s="3">
        <f t="shared" si="0"/>
        <v>32</v>
      </c>
      <c r="F26" s="2">
        <f t="shared" si="3"/>
        <v>408.7387874653981</v>
      </c>
      <c r="G26" s="4">
        <f>I26+O26+Q26+AC26+AF26+AG26+AJ26+AM26+AN26+AO26</f>
        <v>4087.3878746539813</v>
      </c>
      <c r="H26" s="9">
        <f t="shared" si="2"/>
        <v>12237.846095444937</v>
      </c>
      <c r="I26" s="42">
        <v>407.98927675899279</v>
      </c>
      <c r="J26" s="43">
        <v>371.69016691863885</v>
      </c>
      <c r="K26" s="43">
        <v>379.08015474032413</v>
      </c>
      <c r="L26" s="43">
        <v>384.4979289408011</v>
      </c>
      <c r="M26" s="43">
        <v>396.80036855949709</v>
      </c>
      <c r="N26" s="43">
        <v>356.87623047644058</v>
      </c>
      <c r="O26" s="42">
        <v>401.63876628972878</v>
      </c>
      <c r="P26" s="43">
        <v>399.15768424801058</v>
      </c>
      <c r="Q26" s="42">
        <v>400.30507664019933</v>
      </c>
      <c r="R26" s="42"/>
      <c r="S26" s="43">
        <v>359.22005993702817</v>
      </c>
      <c r="T26" s="43">
        <v>360.09113161795983</v>
      </c>
      <c r="U26" s="43">
        <v>398.87011649268868</v>
      </c>
      <c r="V26" s="43">
        <v>362.32598607888633</v>
      </c>
      <c r="W26" s="43">
        <v>366.29803212190984</v>
      </c>
      <c r="X26" s="43">
        <v>367.4414996403234</v>
      </c>
      <c r="Y26" s="43">
        <v>351.64975397867408</v>
      </c>
      <c r="Z26" s="43">
        <v>349.49315255106546</v>
      </c>
      <c r="AA26" s="43">
        <v>350.62886876703715</v>
      </c>
      <c r="AB26" s="43">
        <v>341.86220936462018</v>
      </c>
      <c r="AC26" s="42">
        <v>420.01878299909527</v>
      </c>
      <c r="AD26" s="43">
        <v>356.01394855649926</v>
      </c>
      <c r="AE26" s="43">
        <v>398.94126243562391</v>
      </c>
      <c r="AF26" s="42">
        <v>405.20709762767285</v>
      </c>
      <c r="AG26" s="42">
        <v>400.03791147018069</v>
      </c>
      <c r="AH26" s="43">
        <v>388.55574729172656</v>
      </c>
      <c r="AI26" s="43">
        <v>399.53364473992019</v>
      </c>
      <c r="AJ26" s="42">
        <v>408.0655462030436</v>
      </c>
      <c r="AK26" s="43">
        <v>394.49035228713819</v>
      </c>
      <c r="AL26" s="43">
        <v>316.93992104613869</v>
      </c>
      <c r="AM26" s="42">
        <v>413.62927472386127</v>
      </c>
      <c r="AN26" s="42">
        <v>407.87733607855569</v>
      </c>
      <c r="AO26" s="42">
        <v>422.61880586265067</v>
      </c>
      <c r="AP26" s="42"/>
      <c r="AQ26" s="42"/>
      <c r="AR26" s="42"/>
      <c r="AS26" s="42"/>
      <c r="AT26" s="42"/>
      <c r="AU26" s="42"/>
      <c r="AV26" s="44"/>
    </row>
    <row r="27" spans="1:48" ht="13.5" customHeight="1" x14ac:dyDescent="0.3">
      <c r="A27" s="25">
        <v>25</v>
      </c>
      <c r="B27" s="2">
        <v>173</v>
      </c>
      <c r="C27" s="2" t="s">
        <v>72</v>
      </c>
      <c r="D27" s="2" t="s">
        <v>73</v>
      </c>
      <c r="E27" s="3">
        <f t="shared" si="0"/>
        <v>11</v>
      </c>
      <c r="F27" s="2">
        <f t="shared" si="3"/>
        <v>400.7233714723028</v>
      </c>
      <c r="G27" s="4">
        <f>I27+J27+L27+N27+Q27+S27+W27+Y27+AA27+AF27</f>
        <v>4007.2337147230278</v>
      </c>
      <c r="H27" s="9">
        <f t="shared" si="2"/>
        <v>4322.2985384667336</v>
      </c>
      <c r="I27" s="42">
        <v>395.6621716874082</v>
      </c>
      <c r="J27" s="42">
        <v>417.63598778192591</v>
      </c>
      <c r="K27" s="42"/>
      <c r="L27" s="42">
        <v>374.82312382618534</v>
      </c>
      <c r="M27" s="42"/>
      <c r="N27" s="42">
        <v>402.15251345320905</v>
      </c>
      <c r="O27" s="42"/>
      <c r="P27" s="42"/>
      <c r="Q27" s="42">
        <v>406.74961453154242</v>
      </c>
      <c r="R27" s="42"/>
      <c r="S27" s="42">
        <v>389.24926975456174</v>
      </c>
      <c r="T27" s="42"/>
      <c r="U27" s="42"/>
      <c r="V27" s="42"/>
      <c r="W27" s="42">
        <v>408.67730088253029</v>
      </c>
      <c r="X27" s="42"/>
      <c r="Y27" s="42">
        <v>430.04036958415645</v>
      </c>
      <c r="Z27" s="42"/>
      <c r="AA27" s="42">
        <v>383.92054548244937</v>
      </c>
      <c r="AB27" s="43">
        <v>315.06482374370512</v>
      </c>
      <c r="AC27" s="42"/>
      <c r="AD27" s="42"/>
      <c r="AE27" s="42"/>
      <c r="AF27" s="42">
        <v>398.32281773905981</v>
      </c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4"/>
    </row>
    <row r="28" spans="1:48" ht="13.5" customHeight="1" x14ac:dyDescent="0.3">
      <c r="A28" s="6">
        <v>26</v>
      </c>
      <c r="B28" s="2">
        <v>143</v>
      </c>
      <c r="C28" s="7" t="s">
        <v>66</v>
      </c>
      <c r="D28" s="2" t="s">
        <v>67</v>
      </c>
      <c r="E28" s="3">
        <f t="shared" si="0"/>
        <v>26</v>
      </c>
      <c r="F28" s="2">
        <f t="shared" si="3"/>
        <v>400.30030692955199</v>
      </c>
      <c r="G28" s="4">
        <f>U28+V28+X28+Y28+AA28+AC28+AE28+AF28+AG28+AI28</f>
        <v>4003.0030692955197</v>
      </c>
      <c r="H28" s="9">
        <f t="shared" si="2"/>
        <v>9954.5074009668624</v>
      </c>
      <c r="I28" s="43">
        <v>386.24235911302173</v>
      </c>
      <c r="J28" s="43">
        <v>379.95742186294785</v>
      </c>
      <c r="K28" s="43">
        <v>377.93642191033302</v>
      </c>
      <c r="L28" s="43">
        <v>345.13365406879518</v>
      </c>
      <c r="M28" s="43">
        <v>358.24874793799881</v>
      </c>
      <c r="N28" s="42"/>
      <c r="O28" s="42"/>
      <c r="P28" s="42"/>
      <c r="Q28" s="43">
        <v>382.99321410608422</v>
      </c>
      <c r="R28" s="43">
        <v>368.66601898213878</v>
      </c>
      <c r="S28" s="43">
        <v>370.00113804483908</v>
      </c>
      <c r="T28" s="42"/>
      <c r="U28" s="42">
        <v>411.38591256145867</v>
      </c>
      <c r="V28" s="42">
        <v>387.30308951031873</v>
      </c>
      <c r="W28" s="43">
        <v>386.27418735953529</v>
      </c>
      <c r="X28" s="42">
        <v>406.97631775674586</v>
      </c>
      <c r="Y28" s="42">
        <v>388.44374639557293</v>
      </c>
      <c r="Z28" s="43">
        <v>365.82926653364439</v>
      </c>
      <c r="AA28" s="42">
        <v>401.08599533738209</v>
      </c>
      <c r="AB28" s="43">
        <v>369.28533161898633</v>
      </c>
      <c r="AC28" s="42">
        <v>425.51051962479812</v>
      </c>
      <c r="AD28" s="43">
        <v>361.58243968561089</v>
      </c>
      <c r="AE28" s="42">
        <v>399.75304589751408</v>
      </c>
      <c r="AF28" s="42">
        <v>387.19776679288418</v>
      </c>
      <c r="AG28" s="42">
        <v>398.0878674580141</v>
      </c>
      <c r="AH28" s="42"/>
      <c r="AI28" s="42">
        <v>397.25880796083106</v>
      </c>
      <c r="AJ28" s="43">
        <v>375.63803327697326</v>
      </c>
      <c r="AK28" s="42"/>
      <c r="AL28" s="42"/>
      <c r="AM28" s="43">
        <v>382.19287103879617</v>
      </c>
      <c r="AN28" s="43">
        <v>385.42920494140026</v>
      </c>
      <c r="AO28" s="43">
        <v>356.09402119023821</v>
      </c>
      <c r="AP28" s="42"/>
      <c r="AQ28" s="42"/>
      <c r="AR28" s="42"/>
      <c r="AS28" s="42"/>
      <c r="AT28" s="42"/>
      <c r="AU28" s="42"/>
      <c r="AV28" s="44"/>
    </row>
    <row r="29" spans="1:48" ht="13.5" customHeight="1" x14ac:dyDescent="0.3">
      <c r="A29" s="25">
        <v>27</v>
      </c>
      <c r="B29" s="10">
        <v>109</v>
      </c>
      <c r="C29" s="2" t="s">
        <v>70</v>
      </c>
      <c r="D29" s="2" t="s">
        <v>53</v>
      </c>
      <c r="E29" s="3">
        <f t="shared" si="0"/>
        <v>14</v>
      </c>
      <c r="F29" s="2">
        <f t="shared" si="3"/>
        <v>396.23521649493148</v>
      </c>
      <c r="G29" s="4">
        <f>I29+J29+K29+L29+M29+O29+P29+Q29+R29+T29+U29+V29+X29+Y29+AA29+AB29+AC29+AD29+AE29+AF29+AG29+AH29+AI29+AJ29+AK29+AL29+AM29+AN29+AO29+AP29+AQ29+AR29+AS29+AT29+AU29+AV29</f>
        <v>3962.352164949315</v>
      </c>
      <c r="H29" s="9">
        <f t="shared" si="2"/>
        <v>5345.4010930767208</v>
      </c>
      <c r="I29" s="42">
        <v>419.694711177361</v>
      </c>
      <c r="J29" s="42"/>
      <c r="K29" s="42">
        <v>387.81513390270811</v>
      </c>
      <c r="L29" s="42">
        <v>399.21016748565705</v>
      </c>
      <c r="M29" s="42">
        <v>387.77809151570102</v>
      </c>
      <c r="N29" s="43">
        <v>310.47512796954993</v>
      </c>
      <c r="O29" s="42">
        <v>370.62886840249678</v>
      </c>
      <c r="P29" s="42">
        <v>397.65110322819237</v>
      </c>
      <c r="Q29" s="42">
        <v>402.07039849605474</v>
      </c>
      <c r="R29" s="42"/>
      <c r="S29" s="43">
        <v>370.89639998482608</v>
      </c>
      <c r="T29" s="42"/>
      <c r="U29" s="42">
        <v>423.14137348809061</v>
      </c>
      <c r="V29" s="42">
        <v>399.57183416778616</v>
      </c>
      <c r="W29" s="43">
        <v>347.12218385134031</v>
      </c>
      <c r="X29" s="42"/>
      <c r="Y29" s="42">
        <v>374.79048308526694</v>
      </c>
      <c r="Z29" s="43">
        <v>354.55521632168995</v>
      </c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4"/>
    </row>
    <row r="30" spans="1:48" ht="13.5" customHeight="1" x14ac:dyDescent="0.3">
      <c r="A30" s="6">
        <v>28</v>
      </c>
      <c r="B30" s="2">
        <v>126</v>
      </c>
      <c r="C30" s="2" t="s">
        <v>50</v>
      </c>
      <c r="D30" s="2" t="s">
        <v>16</v>
      </c>
      <c r="E30" s="3">
        <f t="shared" si="0"/>
        <v>13</v>
      </c>
      <c r="F30" s="2">
        <f t="shared" si="3"/>
        <v>378.73065923665729</v>
      </c>
      <c r="G30" s="4">
        <f>I30+J30+L30+O30+P30+U30+W30+AA30+AI30+AL30</f>
        <v>3787.3065923665727</v>
      </c>
      <c r="H30" s="9">
        <f t="shared" si="2"/>
        <v>4814.7283971387824</v>
      </c>
      <c r="I30" s="42">
        <v>398.39671369639825</v>
      </c>
      <c r="J30" s="42">
        <v>384.74591959519921</v>
      </c>
      <c r="K30" s="42"/>
      <c r="L30" s="42">
        <v>384.36285986261544</v>
      </c>
      <c r="M30" s="42"/>
      <c r="N30" s="42"/>
      <c r="O30" s="42">
        <v>384.6928782220366</v>
      </c>
      <c r="P30" s="42">
        <v>386.0833002342049</v>
      </c>
      <c r="Q30" s="42"/>
      <c r="R30" s="42"/>
      <c r="S30" s="43">
        <v>345.08791396381025</v>
      </c>
      <c r="T30" s="42"/>
      <c r="U30" s="42">
        <v>382.68060614427259</v>
      </c>
      <c r="V30" s="42"/>
      <c r="W30" s="42">
        <v>366</v>
      </c>
      <c r="X30" s="42"/>
      <c r="Y30" s="42"/>
      <c r="Z30" s="42"/>
      <c r="AA30" s="42">
        <v>372.08348863212814</v>
      </c>
      <c r="AB30" s="43">
        <v>334.16666666666663</v>
      </c>
      <c r="AC30" s="42"/>
      <c r="AD30" s="42"/>
      <c r="AE30" s="42"/>
      <c r="AF30" s="42"/>
      <c r="AG30" s="42"/>
      <c r="AH30" s="42"/>
      <c r="AI30" s="42">
        <v>366.26415684574249</v>
      </c>
      <c r="AJ30" s="43">
        <v>348.16722414173364</v>
      </c>
      <c r="AK30" s="42"/>
      <c r="AL30" s="42">
        <v>361.99666913397482</v>
      </c>
      <c r="AM30" s="42"/>
      <c r="AN30" s="42"/>
      <c r="AO30" s="42"/>
      <c r="AP30" s="42"/>
      <c r="AQ30" s="42"/>
      <c r="AR30" s="42"/>
      <c r="AS30" s="42"/>
      <c r="AT30" s="42"/>
      <c r="AU30" s="42"/>
      <c r="AV30" s="44"/>
    </row>
    <row r="31" spans="1:48" ht="13.5" customHeight="1" x14ac:dyDescent="0.3">
      <c r="A31" s="25">
        <v>29</v>
      </c>
      <c r="B31" s="2">
        <v>106</v>
      </c>
      <c r="C31" s="7" t="s">
        <v>20</v>
      </c>
      <c r="D31" s="2" t="s">
        <v>14</v>
      </c>
      <c r="E31" s="3">
        <f t="shared" si="0"/>
        <v>31</v>
      </c>
      <c r="F31" s="2">
        <f t="shared" si="3"/>
        <v>373.1121681766603</v>
      </c>
      <c r="G31" s="4">
        <f>I31+Q31+U31+W31+X31+Y31+AA31+AC31+AE31+AM31</f>
        <v>3731.1216817666032</v>
      </c>
      <c r="H31" s="9">
        <f t="shared" si="2"/>
        <v>10714.87422770014</v>
      </c>
      <c r="I31" s="42">
        <v>360</v>
      </c>
      <c r="J31" s="43">
        <v>353.26586652679646</v>
      </c>
      <c r="K31" s="43">
        <v>321.51413780859298</v>
      </c>
      <c r="L31" s="43">
        <v>331.47366796161475</v>
      </c>
      <c r="M31" s="43">
        <v>347.87706757419483</v>
      </c>
      <c r="N31" s="43">
        <v>340.22050137813358</v>
      </c>
      <c r="O31" s="43">
        <v>359.10657856937667</v>
      </c>
      <c r="P31" s="43">
        <v>355.47642200703979</v>
      </c>
      <c r="Q31" s="42">
        <v>371.92717738145291</v>
      </c>
      <c r="R31" s="43">
        <v>335.49809431283154</v>
      </c>
      <c r="S31" s="43">
        <v>328.43405030158192</v>
      </c>
      <c r="T31" s="43">
        <v>315.88712550421178</v>
      </c>
      <c r="U31" s="42">
        <v>391.19455447121663</v>
      </c>
      <c r="V31" s="43">
        <v>341.70304677005743</v>
      </c>
      <c r="W31" s="42">
        <v>363.47229074165432</v>
      </c>
      <c r="X31" s="42">
        <v>367.93376306472771</v>
      </c>
      <c r="Y31" s="42">
        <v>361.52128299201195</v>
      </c>
      <c r="Z31" s="43">
        <v>311.39505252782658</v>
      </c>
      <c r="AA31" s="42">
        <v>368.00771743658322</v>
      </c>
      <c r="AB31" s="43">
        <v>293.71745419479259</v>
      </c>
      <c r="AC31" s="42">
        <v>383.46294366245581</v>
      </c>
      <c r="AD31" s="43">
        <v>323.46440166595607</v>
      </c>
      <c r="AE31" s="42">
        <v>392.60134105455654</v>
      </c>
      <c r="AF31" s="43">
        <v>346.58199545070556</v>
      </c>
      <c r="AG31" s="42"/>
      <c r="AH31" s="42"/>
      <c r="AI31" s="43">
        <v>343.98879869272344</v>
      </c>
      <c r="AJ31" s="43">
        <v>304.87461405572287</v>
      </c>
      <c r="AK31" s="43">
        <v>332.42352242899688</v>
      </c>
      <c r="AL31" s="43">
        <v>309.56883789785343</v>
      </c>
      <c r="AM31" s="42">
        <v>371.00061096194349</v>
      </c>
      <c r="AN31" s="43">
        <v>336.54577130186897</v>
      </c>
      <c r="AO31" s="43">
        <v>350.7355390026562</v>
      </c>
      <c r="AP31" s="42"/>
      <c r="AQ31" s="42"/>
      <c r="AR31" s="42"/>
      <c r="AS31" s="42"/>
      <c r="AT31" s="42"/>
      <c r="AU31" s="42"/>
      <c r="AV31" s="44"/>
    </row>
    <row r="32" spans="1:48" ht="13.5" customHeight="1" x14ac:dyDescent="0.3">
      <c r="A32" s="6">
        <v>30</v>
      </c>
      <c r="B32" s="2">
        <v>140</v>
      </c>
      <c r="C32" s="7" t="s">
        <v>105</v>
      </c>
      <c r="D32" s="2" t="s">
        <v>12</v>
      </c>
      <c r="E32" s="3">
        <f t="shared" si="0"/>
        <v>13</v>
      </c>
      <c r="F32" s="2">
        <f t="shared" si="3"/>
        <v>364.36168896070387</v>
      </c>
      <c r="G32" s="4">
        <f>O32+Q32+U32+W32+Y32+AB32+AE32+AF32+AI32+AM32</f>
        <v>3643.616889607039</v>
      </c>
      <c r="H32" s="9">
        <f t="shared" si="2"/>
        <v>4642.9748218477071</v>
      </c>
      <c r="I32" s="42"/>
      <c r="J32" s="42"/>
      <c r="K32" s="42"/>
      <c r="L32" s="42"/>
      <c r="M32" s="42"/>
      <c r="N32" s="43">
        <v>343</v>
      </c>
      <c r="O32" s="42">
        <v>348.28288631793373</v>
      </c>
      <c r="P32" s="43">
        <v>322.24124470984623</v>
      </c>
      <c r="Q32" s="42">
        <v>369.82709575283843</v>
      </c>
      <c r="R32" s="42"/>
      <c r="S32" s="43">
        <v>334.11668753082211</v>
      </c>
      <c r="T32" s="42"/>
      <c r="U32" s="42">
        <v>361.37370047467857</v>
      </c>
      <c r="V32" s="42"/>
      <c r="W32" s="42">
        <v>363.64907087650056</v>
      </c>
      <c r="X32" s="42"/>
      <c r="Y32" s="42">
        <v>366.27360516338035</v>
      </c>
      <c r="Z32" s="42"/>
      <c r="AA32" s="42"/>
      <c r="AB32" s="42">
        <v>356.04628736740597</v>
      </c>
      <c r="AC32" s="42"/>
      <c r="AD32" s="42"/>
      <c r="AE32" s="42">
        <v>376.31975867269978</v>
      </c>
      <c r="AF32" s="42">
        <v>350.05885848689275</v>
      </c>
      <c r="AG32" s="42"/>
      <c r="AH32" s="42"/>
      <c r="AI32" s="42">
        <v>382.4792290800425</v>
      </c>
      <c r="AJ32" s="42"/>
      <c r="AK32" s="42"/>
      <c r="AL32" s="42"/>
      <c r="AM32" s="42">
        <v>369.30639741466621</v>
      </c>
      <c r="AN32" s="42"/>
      <c r="AO32" s="42"/>
      <c r="AP32" s="42"/>
      <c r="AQ32" s="42"/>
      <c r="AR32" s="42"/>
      <c r="AS32" s="42"/>
      <c r="AT32" s="42"/>
      <c r="AU32" s="42"/>
      <c r="AV32" s="44"/>
    </row>
    <row r="33" spans="1:48" ht="13.5" customHeight="1" x14ac:dyDescent="0.3">
      <c r="A33" s="25">
        <v>31</v>
      </c>
      <c r="B33" s="2">
        <v>167</v>
      </c>
      <c r="C33" s="2" t="s">
        <v>35</v>
      </c>
      <c r="D33" s="2" t="s">
        <v>8</v>
      </c>
      <c r="E33" s="3">
        <f t="shared" si="0"/>
        <v>10</v>
      </c>
      <c r="F33" s="2">
        <f t="shared" si="3"/>
        <v>336.94105109535769</v>
      </c>
      <c r="G33" s="4">
        <f>I33+J33+K33+M33+O33+R33+U33+W33+Y33+AD33</f>
        <v>3369.4105109535772</v>
      </c>
      <c r="H33" s="9">
        <f t="shared" si="2"/>
        <v>3369.4105109535772</v>
      </c>
      <c r="I33" s="42">
        <v>291.34745380802156</v>
      </c>
      <c r="J33" s="42">
        <v>290.78862114714138</v>
      </c>
      <c r="K33" s="42">
        <v>385.45384888523427</v>
      </c>
      <c r="L33" s="42"/>
      <c r="M33" s="42">
        <v>268.67690112797038</v>
      </c>
      <c r="N33" s="42"/>
      <c r="O33" s="42">
        <v>297.63195006659532</v>
      </c>
      <c r="P33" s="42"/>
      <c r="Q33" s="42"/>
      <c r="R33" s="42">
        <v>382.34250056049621</v>
      </c>
      <c r="S33" s="42"/>
      <c r="T33" s="42"/>
      <c r="U33" s="42">
        <v>374.78097887839954</v>
      </c>
      <c r="V33" s="42"/>
      <c r="W33" s="42">
        <v>381.40656690237358</v>
      </c>
      <c r="X33" s="42"/>
      <c r="Y33" s="42">
        <v>384.82398125084364</v>
      </c>
      <c r="Z33" s="42"/>
      <c r="AA33" s="42"/>
      <c r="AB33" s="42"/>
      <c r="AC33" s="42"/>
      <c r="AD33" s="42">
        <v>312.15770832650117</v>
      </c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4"/>
    </row>
    <row r="34" spans="1:48" ht="13.5" customHeight="1" x14ac:dyDescent="0.3">
      <c r="A34" s="6">
        <v>32</v>
      </c>
      <c r="B34" s="2">
        <v>147</v>
      </c>
      <c r="C34" s="2" t="s">
        <v>23</v>
      </c>
      <c r="D34" s="2" t="s">
        <v>24</v>
      </c>
      <c r="E34" s="3">
        <f t="shared" si="0"/>
        <v>23</v>
      </c>
      <c r="F34" s="2">
        <f t="shared" si="3"/>
        <v>323.66438142882942</v>
      </c>
      <c r="G34" s="4">
        <f>M34+P34+U34+V34+AA34+AC34+AD34+AG34+AM34+AN34</f>
        <v>3236.6438142882944</v>
      </c>
      <c r="H34" s="9">
        <f t="shared" si="2"/>
        <v>6780.5543630021193</v>
      </c>
      <c r="I34" s="43">
        <v>303.31056955662632</v>
      </c>
      <c r="J34" s="43">
        <v>271.94933818765242</v>
      </c>
      <c r="K34" s="43">
        <v>192.191033284121</v>
      </c>
      <c r="L34" s="43">
        <v>281.25369831999797</v>
      </c>
      <c r="M34" s="42">
        <v>313.16857138611067</v>
      </c>
      <c r="N34" s="42"/>
      <c r="O34" s="43">
        <v>288.78457078686904</v>
      </c>
      <c r="P34" s="42">
        <v>364.3364880226809</v>
      </c>
      <c r="Q34" s="42"/>
      <c r="R34" s="43">
        <v>281.75921082131367</v>
      </c>
      <c r="S34" s="43">
        <v>301.38841470353941</v>
      </c>
      <c r="T34" s="42"/>
      <c r="U34" s="42">
        <v>312.41066593040182</v>
      </c>
      <c r="V34" s="42">
        <v>310.35459152521673</v>
      </c>
      <c r="W34" s="43">
        <v>297.00158965082505</v>
      </c>
      <c r="X34" s="42"/>
      <c r="Y34" s="42"/>
      <c r="Z34" s="43">
        <v>232.04317619059077</v>
      </c>
      <c r="AA34" s="42">
        <v>331.34550875885202</v>
      </c>
      <c r="AB34" s="43">
        <v>244.64480874316939</v>
      </c>
      <c r="AC34" s="42">
        <v>350.6694306689725</v>
      </c>
      <c r="AD34" s="42">
        <v>309.50218082838683</v>
      </c>
      <c r="AE34" s="42"/>
      <c r="AF34" s="43">
        <v>290.89412530823859</v>
      </c>
      <c r="AG34" s="42">
        <v>315.48334945660213</v>
      </c>
      <c r="AH34" s="42"/>
      <c r="AI34" s="42"/>
      <c r="AJ34" s="42"/>
      <c r="AK34" s="43">
        <v>280.53987745893176</v>
      </c>
      <c r="AL34" s="43">
        <v>278.15013570194924</v>
      </c>
      <c r="AM34" s="42">
        <v>317.52435808801056</v>
      </c>
      <c r="AN34" s="42">
        <v>311.84866962306</v>
      </c>
      <c r="AO34" s="42"/>
      <c r="AP34" s="42"/>
      <c r="AQ34" s="42"/>
      <c r="AR34" s="42"/>
      <c r="AS34" s="42"/>
      <c r="AT34" s="42"/>
      <c r="AU34" s="42"/>
      <c r="AV34" s="44"/>
    </row>
    <row r="35" spans="1:48" ht="13.5" customHeight="1" x14ac:dyDescent="0.3">
      <c r="A35" s="25">
        <v>33</v>
      </c>
      <c r="B35" s="2">
        <v>114</v>
      </c>
      <c r="C35" s="7" t="s">
        <v>21</v>
      </c>
      <c r="D35" s="2" t="s">
        <v>22</v>
      </c>
      <c r="E35" s="3">
        <f t="shared" si="0"/>
        <v>31</v>
      </c>
      <c r="F35" s="2">
        <f t="shared" si="3"/>
        <v>303.17718614649016</v>
      </c>
      <c r="G35" s="4">
        <f>P35+R35+S35+U35+V35+W35+X35+Y35+AA35+AB35</f>
        <v>3031.7718614649016</v>
      </c>
      <c r="H35" s="9">
        <f t="shared" si="2"/>
        <v>6129.1224508810956</v>
      </c>
      <c r="I35" s="43">
        <v>13.701020325626018</v>
      </c>
      <c r="J35" s="43">
        <v>12.577519977785414</v>
      </c>
      <c r="K35" s="43">
        <v>164.42374180044487</v>
      </c>
      <c r="L35" s="43">
        <v>205.30499884226504</v>
      </c>
      <c r="M35" s="43">
        <v>216.12893637890295</v>
      </c>
      <c r="N35" s="43">
        <v>203.52802205013779</v>
      </c>
      <c r="O35" s="43">
        <v>195.3513880546343</v>
      </c>
      <c r="P35" s="42">
        <v>274.90446906715238</v>
      </c>
      <c r="Q35" s="43">
        <v>117.29124924761504</v>
      </c>
      <c r="R35" s="42">
        <v>293.44742545400186</v>
      </c>
      <c r="S35" s="42">
        <v>308.43386062744207</v>
      </c>
      <c r="T35" s="42"/>
      <c r="U35" s="42">
        <v>348.94922957661231</v>
      </c>
      <c r="V35" s="42">
        <v>324.67868482110134</v>
      </c>
      <c r="W35" s="42">
        <v>287.89261634599575</v>
      </c>
      <c r="X35" s="42">
        <v>280.83839936809738</v>
      </c>
      <c r="Y35" s="42">
        <v>314.8852104985458</v>
      </c>
      <c r="Z35" s="43">
        <v>259.3023535351108</v>
      </c>
      <c r="AA35" s="42">
        <v>292.76928811032428</v>
      </c>
      <c r="AB35" s="42">
        <v>304.9726775956284</v>
      </c>
      <c r="AC35" s="43">
        <v>252.15030980495453</v>
      </c>
      <c r="AD35" s="43">
        <v>191.53412258551134</v>
      </c>
      <c r="AE35" s="43">
        <v>175.73402417961995</v>
      </c>
      <c r="AF35" s="43">
        <v>167.59071834677081</v>
      </c>
      <c r="AG35" s="43">
        <v>160.00819236367101</v>
      </c>
      <c r="AH35" s="43">
        <v>192.21071805196038</v>
      </c>
      <c r="AI35" s="43">
        <v>0</v>
      </c>
      <c r="AJ35" s="43">
        <v>108.34772966747528</v>
      </c>
      <c r="AK35" s="43">
        <v>0</v>
      </c>
      <c r="AL35" s="43">
        <v>114.38934122871945</v>
      </c>
      <c r="AM35" s="43">
        <v>201.61744135569234</v>
      </c>
      <c r="AN35" s="42"/>
      <c r="AO35" s="43">
        <v>146.158761619296</v>
      </c>
      <c r="AP35" s="42"/>
      <c r="AQ35" s="42"/>
      <c r="AR35" s="42"/>
      <c r="AS35" s="42"/>
      <c r="AT35" s="42"/>
      <c r="AU35" s="42"/>
      <c r="AV35" s="44"/>
    </row>
    <row r="36" spans="1:48" ht="13.5" customHeight="1" x14ac:dyDescent="0.3">
      <c r="A36" s="6">
        <v>34</v>
      </c>
      <c r="B36" s="2">
        <v>102</v>
      </c>
      <c r="C36" s="2" t="s">
        <v>75</v>
      </c>
      <c r="D36" s="2" t="s">
        <v>14</v>
      </c>
      <c r="E36" s="3">
        <f t="shared" si="0"/>
        <v>13</v>
      </c>
      <c r="F36" s="2">
        <f t="shared" si="3"/>
        <v>300.7929566011145</v>
      </c>
      <c r="G36" s="4">
        <f>I36+J36+K36+P36+R36+U36+W36+Y36+AG36+AH36</f>
        <v>3007.9295660111447</v>
      </c>
      <c r="H36" s="9">
        <f t="shared" si="2"/>
        <v>3785.121318727136</v>
      </c>
      <c r="I36" s="42">
        <v>294.79090835557713</v>
      </c>
      <c r="J36" s="42">
        <v>326.35987781925905</v>
      </c>
      <c r="K36" s="42">
        <v>311.51208207965021</v>
      </c>
      <c r="L36" s="43">
        <v>261.70341403174768</v>
      </c>
      <c r="M36" s="42"/>
      <c r="N36" s="42"/>
      <c r="O36" s="43">
        <v>265.57676738659222</v>
      </c>
      <c r="P36" s="42">
        <v>278.96538972511746</v>
      </c>
      <c r="Q36" s="42"/>
      <c r="R36" s="42">
        <v>299.08975412898883</v>
      </c>
      <c r="S36" s="42"/>
      <c r="T36" s="42"/>
      <c r="U36" s="42">
        <v>325.51901368815641</v>
      </c>
      <c r="V36" s="42"/>
      <c r="W36" s="42">
        <v>303.98097900564608</v>
      </c>
      <c r="X36" s="42"/>
      <c r="Y36" s="42">
        <v>280.73426015681571</v>
      </c>
      <c r="Z36" s="42"/>
      <c r="AA36" s="42"/>
      <c r="AB36" s="42"/>
      <c r="AC36" s="42"/>
      <c r="AD36" s="42"/>
      <c r="AE36" s="42"/>
      <c r="AF36" s="42"/>
      <c r="AG36" s="42">
        <v>289.8713188833982</v>
      </c>
      <c r="AH36" s="42">
        <v>297.105982168536</v>
      </c>
      <c r="AI36" s="42"/>
      <c r="AJ36" s="42"/>
      <c r="AK36" s="42"/>
      <c r="AL36" s="42"/>
      <c r="AM36" s="43">
        <v>249.91157129765099</v>
      </c>
      <c r="AN36" s="42"/>
      <c r="AO36" s="42"/>
      <c r="AP36" s="42"/>
      <c r="AQ36" s="42"/>
      <c r="AR36" s="42"/>
      <c r="AS36" s="42"/>
      <c r="AT36" s="42"/>
      <c r="AU36" s="42"/>
      <c r="AV36" s="44"/>
    </row>
    <row r="37" spans="1:48" ht="13.5" customHeight="1" x14ac:dyDescent="0.3">
      <c r="A37" s="25">
        <v>35</v>
      </c>
      <c r="B37" s="2">
        <v>161</v>
      </c>
      <c r="C37" s="2" t="s">
        <v>51</v>
      </c>
      <c r="D37" s="2" t="s">
        <v>49</v>
      </c>
      <c r="E37" s="3">
        <f t="shared" si="0"/>
        <v>11</v>
      </c>
      <c r="F37" s="2">
        <f t="shared" si="3"/>
        <v>276.27027836947696</v>
      </c>
      <c r="G37" s="4">
        <f>I37+J37+L37+Q37+S37+U37+V37+W37+AB37+AG37</f>
        <v>2762.7027836947696</v>
      </c>
      <c r="H37" s="9">
        <f t="shared" si="2"/>
        <v>3003.7094774866059</v>
      </c>
      <c r="I37" s="42">
        <v>245.35306964329061</v>
      </c>
      <c r="J37" s="42">
        <v>289.23667890530999</v>
      </c>
      <c r="K37" s="42"/>
      <c r="L37" s="42">
        <v>251.36226813141582</v>
      </c>
      <c r="M37" s="42"/>
      <c r="N37" s="43">
        <v>241.00669379183637</v>
      </c>
      <c r="O37" s="42"/>
      <c r="P37" s="42"/>
      <c r="Q37" s="42">
        <v>306.98543052910179</v>
      </c>
      <c r="R37" s="42"/>
      <c r="S37" s="42">
        <v>278.12677819506098</v>
      </c>
      <c r="T37" s="42"/>
      <c r="U37" s="42">
        <v>311.28290626426963</v>
      </c>
      <c r="V37" s="42">
        <v>267.23653681768235</v>
      </c>
      <c r="W37" s="42">
        <v>282.4453214931757</v>
      </c>
      <c r="X37" s="42"/>
      <c r="Y37" s="42"/>
      <c r="Z37" s="42"/>
      <c r="AA37" s="42"/>
      <c r="AB37" s="42">
        <v>280.65091610414663</v>
      </c>
      <c r="AC37" s="42"/>
      <c r="AD37" s="42"/>
      <c r="AE37" s="42"/>
      <c r="AF37" s="42"/>
      <c r="AG37" s="42">
        <v>250.02287761131572</v>
      </c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4"/>
    </row>
    <row r="38" spans="1:48" ht="13.5" customHeight="1" x14ac:dyDescent="0.3">
      <c r="A38" s="6">
        <v>36</v>
      </c>
      <c r="B38" s="2">
        <v>101</v>
      </c>
      <c r="C38" s="2" t="s">
        <v>76</v>
      </c>
      <c r="D38" s="2" t="s">
        <v>14</v>
      </c>
      <c r="E38" s="3">
        <f t="shared" si="0"/>
        <v>5</v>
      </c>
      <c r="F38" s="2">
        <f>G38/E38</f>
        <v>456.88714613831996</v>
      </c>
      <c r="G38" s="4">
        <f>I38+J38+K38+L38+M38+N38+O38+P38+Q38+R38+S38+T38+U38+V38+W38+X38+Y38+Z38+AA38+AB38+AC38+AD38+AE38+AF38+AG38+AH38+AI38+AJ38+AK38+AL38+AM38+AN38+AO38+AP38+AQ38+AR38+AS38+AT38+AU38+AV38</f>
        <v>2284.4357306915999</v>
      </c>
      <c r="H38" s="9">
        <f t="shared" si="2"/>
        <v>2284.4357306915999</v>
      </c>
      <c r="I38" s="42"/>
      <c r="J38" s="42">
        <v>448.68100336305588</v>
      </c>
      <c r="K38" s="42"/>
      <c r="L38" s="42">
        <v>454.08423164990097</v>
      </c>
      <c r="M38" s="42"/>
      <c r="N38" s="42">
        <v>457.1925449534059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>
        <v>462.13480250806776</v>
      </c>
      <c r="Z38" s="42"/>
      <c r="AA38" s="42">
        <v>462.34314821716976</v>
      </c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4"/>
    </row>
    <row r="39" spans="1:48" ht="13.5" customHeight="1" x14ac:dyDescent="0.3">
      <c r="A39" s="25">
        <v>37</v>
      </c>
      <c r="B39" s="2">
        <v>158</v>
      </c>
      <c r="C39" s="7" t="s">
        <v>20</v>
      </c>
      <c r="D39" s="2" t="s">
        <v>9</v>
      </c>
      <c r="E39" s="3">
        <f t="shared" si="0"/>
        <v>25</v>
      </c>
      <c r="F39" s="2">
        <f>G39/10</f>
        <v>205.34005101448057</v>
      </c>
      <c r="G39" s="4">
        <f>I39+J39+K39+M39+Q39+R39+S39+U39+W39+X39</f>
        <v>2053.4005101448056</v>
      </c>
      <c r="H39" s="9">
        <f t="shared" si="2"/>
        <v>4321.7114308697064</v>
      </c>
      <c r="I39" s="42">
        <v>212.23061901295341</v>
      </c>
      <c r="J39" s="42">
        <v>225.2599426120762</v>
      </c>
      <c r="K39" s="42">
        <v>189.59053617148527</v>
      </c>
      <c r="L39" s="43">
        <v>164.91612853430752</v>
      </c>
      <c r="M39" s="42">
        <v>204.63002868225112</v>
      </c>
      <c r="N39" s="43">
        <v>169.32077700485627</v>
      </c>
      <c r="O39" s="42"/>
      <c r="P39" s="43">
        <v>177.77861476723319</v>
      </c>
      <c r="Q39" s="42">
        <v>199.74893017043064</v>
      </c>
      <c r="R39" s="42">
        <v>190.77834242582765</v>
      </c>
      <c r="S39" s="42">
        <v>196.59297826334364</v>
      </c>
      <c r="T39" s="42"/>
      <c r="U39" s="42">
        <v>222.34864976797041</v>
      </c>
      <c r="V39" s="43">
        <v>189.59656246183908</v>
      </c>
      <c r="W39" s="42">
        <v>195.52019952858632</v>
      </c>
      <c r="X39" s="42">
        <v>216.70028350988059</v>
      </c>
      <c r="Y39" s="42"/>
      <c r="Z39" s="42"/>
      <c r="AA39" s="42"/>
      <c r="AB39" s="43">
        <v>98.28136719168549</v>
      </c>
      <c r="AC39" s="43">
        <v>170.61033294011202</v>
      </c>
      <c r="AD39" s="43">
        <v>131.79554870516722</v>
      </c>
      <c r="AE39" s="43">
        <v>178.72423979555947</v>
      </c>
      <c r="AF39" s="43">
        <v>157.02806764285992</v>
      </c>
      <c r="AG39" s="42"/>
      <c r="AH39" s="43">
        <v>188.68037580289524</v>
      </c>
      <c r="AI39" s="42"/>
      <c r="AJ39" s="43">
        <v>136.49516650738803</v>
      </c>
      <c r="AK39" s="43">
        <v>164.54221289114332</v>
      </c>
      <c r="AL39" s="43">
        <v>129.8902047865779</v>
      </c>
      <c r="AM39" s="42"/>
      <c r="AN39" s="43">
        <v>36.740279537535798</v>
      </c>
      <c r="AO39" s="43">
        <v>173.91104215573978</v>
      </c>
      <c r="AP39" s="42"/>
      <c r="AQ39" s="42"/>
      <c r="AR39" s="42"/>
      <c r="AS39" s="42"/>
      <c r="AT39" s="42"/>
      <c r="AU39" s="42"/>
      <c r="AV39" s="44"/>
    </row>
    <row r="40" spans="1:48" ht="13.5" customHeight="1" x14ac:dyDescent="0.3">
      <c r="A40" s="6">
        <v>38</v>
      </c>
      <c r="B40" s="10">
        <v>110</v>
      </c>
      <c r="C40" s="7" t="s">
        <v>52</v>
      </c>
      <c r="D40" s="2" t="s">
        <v>53</v>
      </c>
      <c r="E40" s="3">
        <f t="shared" si="0"/>
        <v>18</v>
      </c>
      <c r="F40" s="2">
        <f>G40/10</f>
        <v>160.08584932273348</v>
      </c>
      <c r="G40" s="4">
        <f>I40+L40+O40+P40+Q40+R40+S40+AA40+AC40+AD40</f>
        <v>1600.8584932273347</v>
      </c>
      <c r="H40" s="9">
        <f t="shared" si="2"/>
        <v>2651.3337557224008</v>
      </c>
      <c r="I40" s="42">
        <v>152.9864457309252</v>
      </c>
      <c r="J40" s="43">
        <v>111.54854833235629</v>
      </c>
      <c r="K40" s="43">
        <v>124.97336896596835</v>
      </c>
      <c r="L40" s="42">
        <v>154.88950063032235</v>
      </c>
      <c r="M40" s="43">
        <v>133.22236918367037</v>
      </c>
      <c r="N40" s="43">
        <v>137.21223257645363</v>
      </c>
      <c r="O40" s="42">
        <v>188.50382596432587</v>
      </c>
      <c r="P40" s="42">
        <v>165.22537082437373</v>
      </c>
      <c r="Q40" s="42">
        <v>165.18003644429052</v>
      </c>
      <c r="R40" s="42">
        <v>154.78663776997234</v>
      </c>
      <c r="S40" s="42">
        <v>152.17935586662122</v>
      </c>
      <c r="T40" s="42"/>
      <c r="U40" s="42"/>
      <c r="V40" s="42"/>
      <c r="W40" s="43">
        <v>120.85183358000336</v>
      </c>
      <c r="X40" s="42"/>
      <c r="Y40" s="43">
        <v>133.24416849699992</v>
      </c>
      <c r="Z40" s="42"/>
      <c r="AA40" s="42">
        <v>158.50854691485233</v>
      </c>
      <c r="AB40" s="42"/>
      <c r="AC40" s="42">
        <v>156.93882926941001</v>
      </c>
      <c r="AD40" s="42">
        <v>151.65994381224107</v>
      </c>
      <c r="AE40" s="43">
        <v>148.19004524886873</v>
      </c>
      <c r="AF40" s="42"/>
      <c r="AG40" s="42"/>
      <c r="AH40" s="42"/>
      <c r="AI40" s="42"/>
      <c r="AJ40" s="42"/>
      <c r="AK40" s="42"/>
      <c r="AL40" s="42"/>
      <c r="AM40" s="43">
        <v>141.232696110745</v>
      </c>
      <c r="AN40" s="42"/>
      <c r="AO40" s="42"/>
      <c r="AP40" s="42"/>
      <c r="AQ40" s="42"/>
      <c r="AR40" s="42"/>
      <c r="AS40" s="42"/>
      <c r="AT40" s="42"/>
      <c r="AU40" s="42"/>
      <c r="AV40" s="44"/>
    </row>
    <row r="41" spans="1:48" ht="13.5" customHeight="1" x14ac:dyDescent="0.3">
      <c r="A41" s="25">
        <v>39</v>
      </c>
      <c r="B41" s="2">
        <v>153</v>
      </c>
      <c r="C41" s="2" t="s">
        <v>106</v>
      </c>
      <c r="D41" s="2" t="s">
        <v>12</v>
      </c>
      <c r="E41" s="3">
        <f t="shared" si="0"/>
        <v>3</v>
      </c>
      <c r="F41" s="2">
        <f>G41/E41</f>
        <v>427.26357953721867</v>
      </c>
      <c r="G41" s="4">
        <f>I41+J41+K41+L41+M41+N41+O41+P41+Q41+R41+S41+T41+U41+V41+W41+X41+Y41+Z41+AA41+AB41+AC41+AD41+AE41+AF41+AG41+AH41+AI41+AJ41+AK41+AL41+AM41+AN41+AO41+AP41+AQ41+AR41+AS41+AT41+AU41+AV41</f>
        <v>1281.790738611656</v>
      </c>
      <c r="H41" s="9">
        <f t="shared" si="2"/>
        <v>1281.790738611656</v>
      </c>
      <c r="I41" s="42"/>
      <c r="J41" s="42"/>
      <c r="K41" s="42"/>
      <c r="L41" s="42"/>
      <c r="M41" s="42"/>
      <c r="N41" s="42"/>
      <c r="O41" s="42"/>
      <c r="P41" s="42"/>
      <c r="Q41" s="42"/>
      <c r="R41" s="42">
        <v>410.78843135789543</v>
      </c>
      <c r="S41" s="42"/>
      <c r="T41" s="42"/>
      <c r="U41" s="42"/>
      <c r="V41" s="42"/>
      <c r="W41" s="42">
        <v>425.14663158471751</v>
      </c>
      <c r="X41" s="42"/>
      <c r="Y41" s="42">
        <v>445.85567566904308</v>
      </c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4"/>
    </row>
    <row r="42" spans="1:48" ht="13.5" customHeight="1" x14ac:dyDescent="0.3">
      <c r="A42" s="6">
        <v>40</v>
      </c>
      <c r="B42" s="2">
        <v>145</v>
      </c>
      <c r="C42" s="2" t="s">
        <v>110</v>
      </c>
      <c r="D42" s="2" t="s">
        <v>14</v>
      </c>
      <c r="E42" s="3">
        <f t="shared" si="0"/>
        <v>3</v>
      </c>
      <c r="F42" s="2">
        <f>G42/E42</f>
        <v>358.68133411015066</v>
      </c>
      <c r="G42" s="4">
        <f>W42+AM42+AN42</f>
        <v>1076.044002330452</v>
      </c>
      <c r="H42" s="9">
        <f t="shared" si="2"/>
        <v>1076.044002330452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>
        <v>361.37902209066499</v>
      </c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>
        <v>335.17693779442732</v>
      </c>
      <c r="AN42" s="42">
        <v>379.48804244535972</v>
      </c>
      <c r="AO42" s="42"/>
      <c r="AP42" s="42"/>
      <c r="AQ42" s="42"/>
      <c r="AR42" s="42"/>
      <c r="AS42" s="42"/>
      <c r="AT42" s="42"/>
      <c r="AU42" s="42"/>
      <c r="AV42" s="44"/>
    </row>
    <row r="43" spans="1:48" ht="13.5" customHeight="1" x14ac:dyDescent="0.3">
      <c r="A43" s="25">
        <v>41</v>
      </c>
      <c r="B43" s="2">
        <v>170</v>
      </c>
      <c r="C43" s="2" t="s">
        <v>99</v>
      </c>
      <c r="D43" s="2" t="s">
        <v>98</v>
      </c>
      <c r="E43" s="3">
        <f t="shared" si="0"/>
        <v>3</v>
      </c>
      <c r="F43" s="2">
        <f>G43/E43</f>
        <v>355.19067919498076</v>
      </c>
      <c r="G43" s="4">
        <f>L43+S43+AI43</f>
        <v>1065.5720375849423</v>
      </c>
      <c r="H43" s="9">
        <f t="shared" si="2"/>
        <v>1065.5720375849423</v>
      </c>
      <c r="I43" s="42"/>
      <c r="J43" s="42" t="s">
        <v>113</v>
      </c>
      <c r="K43" s="42"/>
      <c r="L43" s="42">
        <v>187.51318531477523</v>
      </c>
      <c r="M43" s="42"/>
      <c r="N43" s="42"/>
      <c r="O43" s="42"/>
      <c r="P43" s="42"/>
      <c r="Q43" s="42"/>
      <c r="R43" s="42"/>
      <c r="S43" s="42">
        <v>442.54011608057363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>
        <v>435.51873618959348</v>
      </c>
      <c r="AJ43" s="42"/>
      <c r="AK43" s="42" t="s">
        <v>113</v>
      </c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4"/>
    </row>
    <row r="44" spans="1:48" ht="13.5" customHeight="1" x14ac:dyDescent="0.3">
      <c r="A44" s="6">
        <v>42</v>
      </c>
      <c r="B44" s="2">
        <v>135</v>
      </c>
      <c r="C44" s="2" t="s">
        <v>100</v>
      </c>
      <c r="D44" s="2" t="s">
        <v>104</v>
      </c>
      <c r="E44" s="3">
        <f t="shared" si="0"/>
        <v>4</v>
      </c>
      <c r="F44" s="2">
        <f>G44/E44</f>
        <v>242.61005425358459</v>
      </c>
      <c r="G44" s="4">
        <f>I44+J44+K44+L44+M44+N44+O44+P44+Q44+R44+S44+T44+U44+V44+W44+X44+Y44+Z44+AA44+AB44+AC44+AD44+AE44+AF44+AG44+AH44+AI44+AJ44+AK44+AL44+AM44+AN44+AO44+AP44+AQ44+AR44+AS44+AT44+AU44+AV44</f>
        <v>970.44021701433837</v>
      </c>
      <c r="H44" s="9">
        <f t="shared" si="2"/>
        <v>970.44021701433837</v>
      </c>
      <c r="I44" s="42"/>
      <c r="J44" s="42"/>
      <c r="K44" s="42"/>
      <c r="L44" s="42"/>
      <c r="M44" s="42"/>
      <c r="N44" s="42">
        <v>178.4053025331408</v>
      </c>
      <c r="O44" s="42">
        <v>283.63192395079784</v>
      </c>
      <c r="P44" s="42">
        <v>240.20516894251705</v>
      </c>
      <c r="Q44" s="42">
        <v>268.19782158788269</v>
      </c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4"/>
    </row>
    <row r="45" spans="1:48" ht="13.5" customHeight="1" x14ac:dyDescent="0.3">
      <c r="A45" s="25">
        <v>43</v>
      </c>
      <c r="B45" s="2">
        <v>169</v>
      </c>
      <c r="C45" s="7" t="s">
        <v>85</v>
      </c>
      <c r="D45" s="2" t="s">
        <v>86</v>
      </c>
      <c r="E45" s="3">
        <f t="shared" si="0"/>
        <v>23</v>
      </c>
      <c r="F45" s="5">
        <f>G45/10</f>
        <v>76.754158146592687</v>
      </c>
      <c r="G45" s="4">
        <f>J45+U45+Y45+AA45+AF45+AG45+AH45+AK45+AM45+AO45</f>
        <v>767.54158146592681</v>
      </c>
      <c r="H45" s="9">
        <f t="shared" si="2"/>
        <v>807.50709536295233</v>
      </c>
      <c r="I45" s="42"/>
      <c r="J45" s="42">
        <v>16.389497392860449</v>
      </c>
      <c r="K45" s="43">
        <v>10.353398493711438</v>
      </c>
      <c r="L45" s="43">
        <v>0</v>
      </c>
      <c r="M45" s="42"/>
      <c r="N45" s="43">
        <v>7.5547972174825873</v>
      </c>
      <c r="O45" s="43">
        <v>0</v>
      </c>
      <c r="P45" s="43">
        <v>7.7657403476094942</v>
      </c>
      <c r="Q45" s="42"/>
      <c r="R45" s="43">
        <v>0</v>
      </c>
      <c r="S45" s="43">
        <v>0</v>
      </c>
      <c r="T45" s="42"/>
      <c r="U45" s="42">
        <v>74.17090549968691</v>
      </c>
      <c r="V45" s="43">
        <v>0</v>
      </c>
      <c r="W45" s="43">
        <v>0</v>
      </c>
      <c r="X45" s="42"/>
      <c r="Y45" s="42">
        <v>166.09936562082055</v>
      </c>
      <c r="Z45" s="42"/>
      <c r="AA45" s="42">
        <v>72.489823361323829</v>
      </c>
      <c r="AB45" s="42"/>
      <c r="AC45" s="43">
        <v>0</v>
      </c>
      <c r="AD45" s="43"/>
      <c r="AE45" s="43">
        <v>0</v>
      </c>
      <c r="AF45" s="42">
        <v>76.743725366527769</v>
      </c>
      <c r="AG45" s="42">
        <v>72.310682319310331</v>
      </c>
      <c r="AH45" s="42">
        <v>168.10468794938174</v>
      </c>
      <c r="AI45" s="43">
        <v>0</v>
      </c>
      <c r="AJ45" s="43">
        <v>14.291577838221997</v>
      </c>
      <c r="AK45" s="42">
        <v>33.57160763264244</v>
      </c>
      <c r="AL45" s="42"/>
      <c r="AM45" s="42">
        <v>33.759666864961446</v>
      </c>
      <c r="AN45" s="42"/>
      <c r="AO45" s="42">
        <v>53.901619458411346</v>
      </c>
      <c r="AP45" s="42"/>
      <c r="AQ45" s="42"/>
      <c r="AR45" s="42"/>
      <c r="AS45" s="42"/>
      <c r="AT45" s="42"/>
      <c r="AU45" s="42"/>
      <c r="AV45" s="44"/>
    </row>
    <row r="46" spans="1:48" ht="13.5" customHeight="1" x14ac:dyDescent="0.3">
      <c r="A46" s="6">
        <v>44</v>
      </c>
      <c r="B46" s="2">
        <v>129</v>
      </c>
      <c r="C46" s="2" t="s">
        <v>77</v>
      </c>
      <c r="D46" s="2" t="s">
        <v>9</v>
      </c>
      <c r="E46" s="3">
        <f t="shared" si="0"/>
        <v>4</v>
      </c>
      <c r="F46" s="2">
        <f>G46/E46</f>
        <v>169.48555901092806</v>
      </c>
      <c r="G46" s="4">
        <f>I46+J46+K46+L46+M46+N46+O46+P46+Q46+R46+S46+T46+U46+V46+W46+X46+Y46+Z46+AA46+AB46+AC46+AD46+AE46+AF46+AG46+AH46+AI46+AJ46+AK46+AL46+AM46+AN46+AO46+AP46+AQ46+AR46+AS46+AT46+AU46+AV46</f>
        <v>677.94223604371223</v>
      </c>
      <c r="H46" s="9">
        <f t="shared" si="2"/>
        <v>677.94223604371223</v>
      </c>
      <c r="I46" s="42"/>
      <c r="J46" s="42">
        <v>173.86998241337824</v>
      </c>
      <c r="K46" s="42"/>
      <c r="L46" s="42">
        <v>112.14592605932751</v>
      </c>
      <c r="M46" s="42"/>
      <c r="N46" s="42"/>
      <c r="O46" s="42"/>
      <c r="P46" s="42"/>
      <c r="Q46" s="42"/>
      <c r="R46" s="42"/>
      <c r="S46" s="42">
        <v>167.54675467546758</v>
      </c>
      <c r="T46" s="42"/>
      <c r="U46" s="42">
        <v>224.3795728955389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4"/>
    </row>
    <row r="47" spans="1:48" ht="13.5" customHeight="1" x14ac:dyDescent="0.3">
      <c r="A47" s="25">
        <v>45</v>
      </c>
      <c r="B47" s="24">
        <v>120</v>
      </c>
      <c r="C47" s="24" t="s">
        <v>109</v>
      </c>
      <c r="D47" s="24" t="s">
        <v>39</v>
      </c>
      <c r="E47" s="3">
        <f t="shared" si="0"/>
        <v>2</v>
      </c>
      <c r="F47" s="2">
        <f>G47/E47</f>
        <v>172.40273286927589</v>
      </c>
      <c r="G47" s="4">
        <f>W47+AM47</f>
        <v>344.80546573855179</v>
      </c>
      <c r="H47" s="9">
        <f t="shared" si="2"/>
        <v>344.80546573855179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>
        <v>85.249136655155439</v>
      </c>
      <c r="X47" s="47"/>
      <c r="Y47" s="47"/>
      <c r="Z47" s="47"/>
      <c r="AA47" s="47"/>
      <c r="AB47" s="47"/>
      <c r="AC47" s="47"/>
      <c r="AD47" s="47"/>
      <c r="AE47" s="47"/>
      <c r="AF47" s="48"/>
      <c r="AG47" s="42"/>
      <c r="AH47" s="47"/>
      <c r="AI47" s="47"/>
      <c r="AJ47" s="47"/>
      <c r="AK47" s="47"/>
      <c r="AL47" s="47"/>
      <c r="AM47" s="47">
        <v>259.55632908339635</v>
      </c>
      <c r="AN47" s="47"/>
      <c r="AO47" s="47"/>
      <c r="AP47" s="47"/>
      <c r="AQ47" s="47"/>
      <c r="AR47" s="47"/>
      <c r="AS47" s="47"/>
      <c r="AT47" s="47"/>
      <c r="AU47" s="47"/>
      <c r="AV47" s="49"/>
    </row>
    <row r="48" spans="1:48" ht="13.5" customHeight="1" x14ac:dyDescent="0.3">
      <c r="A48" s="6">
        <v>46</v>
      </c>
      <c r="B48" s="24">
        <v>139</v>
      </c>
      <c r="C48" s="24" t="s">
        <v>101</v>
      </c>
      <c r="D48" s="24" t="s">
        <v>18</v>
      </c>
      <c r="E48" s="32">
        <f t="shared" si="0"/>
        <v>2</v>
      </c>
      <c r="F48" s="24">
        <f>G48/E48</f>
        <v>70.047906549415927</v>
      </c>
      <c r="G48" s="33">
        <f>N48+W48</f>
        <v>140.09581309883185</v>
      </c>
      <c r="H48" s="34">
        <f t="shared" si="2"/>
        <v>140.09581309883185</v>
      </c>
      <c r="I48" s="47"/>
      <c r="J48" s="47"/>
      <c r="K48" s="47" t="s">
        <v>113</v>
      </c>
      <c r="L48" s="47"/>
      <c r="M48" s="47"/>
      <c r="N48" s="47">
        <v>140.09581309883185</v>
      </c>
      <c r="O48" s="47"/>
      <c r="P48" s="47"/>
      <c r="Q48" s="47"/>
      <c r="R48" s="47"/>
      <c r="S48" s="47"/>
      <c r="T48" s="47"/>
      <c r="U48" s="47"/>
      <c r="V48" s="47"/>
      <c r="W48" s="47">
        <v>0</v>
      </c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9"/>
    </row>
    <row r="49" spans="1:48" ht="13.5" customHeight="1" x14ac:dyDescent="0.3">
      <c r="A49" s="31">
        <v>47</v>
      </c>
      <c r="B49" s="24">
        <v>141</v>
      </c>
      <c r="C49" s="24" t="s">
        <v>108</v>
      </c>
      <c r="D49" s="24" t="s">
        <v>149</v>
      </c>
      <c r="E49" s="32">
        <f t="shared" si="0"/>
        <v>1</v>
      </c>
      <c r="F49" s="24">
        <f>G49/E49</f>
        <v>47.72336286316056</v>
      </c>
      <c r="G49" s="33">
        <f>W49+AM49</f>
        <v>47.72336286316056</v>
      </c>
      <c r="H49" s="34">
        <f t="shared" si="2"/>
        <v>47.72336286316056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>
        <v>47.72336286316056</v>
      </c>
      <c r="AN49" s="47"/>
      <c r="AO49" s="47"/>
      <c r="AP49" s="47"/>
      <c r="AQ49" s="47"/>
      <c r="AR49" s="47"/>
      <c r="AS49" s="47"/>
      <c r="AT49" s="47"/>
      <c r="AU49" s="47"/>
      <c r="AV49" s="49"/>
    </row>
    <row r="50" spans="1:48" ht="13.5" customHeight="1" x14ac:dyDescent="0.3">
      <c r="A50" s="31">
        <v>48</v>
      </c>
      <c r="B50" s="24">
        <v>157</v>
      </c>
      <c r="C50" s="24" t="s">
        <v>108</v>
      </c>
      <c r="D50" s="24" t="s">
        <v>148</v>
      </c>
      <c r="E50" s="32">
        <f t="shared" si="0"/>
        <v>1</v>
      </c>
      <c r="F50" s="24">
        <f>G50/E50</f>
        <v>0</v>
      </c>
      <c r="G50" s="33">
        <f>W50+AM50</f>
        <v>0</v>
      </c>
      <c r="H50" s="34">
        <f t="shared" si="2"/>
        <v>0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>
        <v>0</v>
      </c>
      <c r="AN50" s="47"/>
      <c r="AO50" s="47"/>
      <c r="AP50" s="47"/>
      <c r="AQ50" s="47"/>
      <c r="AR50" s="47"/>
      <c r="AS50" s="47"/>
      <c r="AT50" s="47"/>
      <c r="AU50" s="47"/>
      <c r="AV50" s="49"/>
    </row>
    <row r="51" spans="1:48" ht="13.5" customHeight="1" x14ac:dyDescent="0.3">
      <c r="A51" s="31" t="s">
        <v>94</v>
      </c>
      <c r="B51" s="2">
        <v>176</v>
      </c>
      <c r="C51" s="7" t="s">
        <v>95</v>
      </c>
      <c r="D51" s="2" t="s">
        <v>96</v>
      </c>
      <c r="E51" s="3">
        <f t="shared" ref="E51" si="4">COUNT(I51:AV51)</f>
        <v>19</v>
      </c>
      <c r="F51" s="2">
        <f>G51/10</f>
        <v>329.65153968628516</v>
      </c>
      <c r="G51" s="4">
        <f>I51+J51+Q51+U51+W51+AA51+AE51+AF51+AG51+AH51</f>
        <v>3296.5153968628515</v>
      </c>
      <c r="H51" s="9">
        <f t="shared" ref="H51" si="5">SUM(I51:AV51)</f>
        <v>5702.8067767339026</v>
      </c>
      <c r="I51" s="42">
        <v>301</v>
      </c>
      <c r="J51" s="42">
        <v>335</v>
      </c>
      <c r="K51" s="42"/>
      <c r="L51" s="43">
        <v>286.70212765957456</v>
      </c>
      <c r="M51" s="43">
        <v>293.92396974245423</v>
      </c>
      <c r="N51" s="42"/>
      <c r="O51" s="42"/>
      <c r="P51" s="46">
        <v>278.4860230369934</v>
      </c>
      <c r="Q51" s="42">
        <v>308.9070010966268</v>
      </c>
      <c r="R51" s="42"/>
      <c r="S51" s="46">
        <v>251.38319866469408</v>
      </c>
      <c r="T51" s="42"/>
      <c r="U51" s="42">
        <v>324.65779609000845</v>
      </c>
      <c r="V51" s="42"/>
      <c r="W51" s="42">
        <v>316.61322150962019</v>
      </c>
      <c r="X51" s="42"/>
      <c r="Y51" s="42"/>
      <c r="Z51" s="43">
        <v>292.22780488977571</v>
      </c>
      <c r="AA51" s="42">
        <v>325.80700561998935</v>
      </c>
      <c r="AB51" s="42"/>
      <c r="AC51" s="42"/>
      <c r="AD51" s="42"/>
      <c r="AE51" s="42">
        <v>344.00472026195894</v>
      </c>
      <c r="AF51" s="42">
        <v>298.1057130301532</v>
      </c>
      <c r="AG51" s="42">
        <v>365.28627517626649</v>
      </c>
      <c r="AH51" s="42">
        <v>377.13366407822832</v>
      </c>
      <c r="AI51" s="42"/>
      <c r="AJ51" s="43">
        <v>248.98666654414455</v>
      </c>
      <c r="AK51" s="42"/>
      <c r="AL51" s="42"/>
      <c r="AM51" s="43">
        <v>287.39278019840185</v>
      </c>
      <c r="AN51" s="43">
        <v>214.53664475768153</v>
      </c>
      <c r="AO51" s="43">
        <v>252.65216437733022</v>
      </c>
      <c r="AP51" s="42"/>
      <c r="AQ51" s="42"/>
      <c r="AR51" s="42"/>
      <c r="AS51" s="42"/>
      <c r="AT51" s="42"/>
      <c r="AU51" s="42"/>
      <c r="AV51" s="44"/>
    </row>
    <row r="52" spans="1:48" x14ac:dyDescent="0.3">
      <c r="A52" s="30" t="s">
        <v>0</v>
      </c>
      <c r="B52" s="30" t="s">
        <v>1</v>
      </c>
      <c r="C52" s="30" t="s">
        <v>2</v>
      </c>
      <c r="D52" s="30" t="s">
        <v>3</v>
      </c>
      <c r="E52" s="30" t="s">
        <v>4</v>
      </c>
      <c r="F52" s="30" t="s">
        <v>5</v>
      </c>
      <c r="G52" s="30" t="s">
        <v>6</v>
      </c>
      <c r="H52" s="30" t="s">
        <v>7</v>
      </c>
      <c r="I52" s="38">
        <v>1</v>
      </c>
      <c r="J52" s="38">
        <v>2</v>
      </c>
      <c r="K52" s="38">
        <v>3</v>
      </c>
      <c r="L52" s="38">
        <v>4</v>
      </c>
      <c r="M52" s="38">
        <v>5</v>
      </c>
      <c r="N52" s="38">
        <v>6</v>
      </c>
      <c r="O52" s="38">
        <v>7</v>
      </c>
      <c r="P52" s="38">
        <v>8</v>
      </c>
      <c r="Q52" s="38">
        <v>9</v>
      </c>
      <c r="R52" s="38">
        <v>10</v>
      </c>
      <c r="S52" s="38">
        <v>11</v>
      </c>
      <c r="T52" s="38">
        <v>12</v>
      </c>
      <c r="U52" s="38">
        <v>13</v>
      </c>
      <c r="V52" s="38">
        <v>14</v>
      </c>
      <c r="W52" s="38">
        <v>15</v>
      </c>
      <c r="X52" s="38">
        <v>16</v>
      </c>
      <c r="Y52" s="38">
        <v>17</v>
      </c>
      <c r="Z52" s="38">
        <v>18</v>
      </c>
      <c r="AA52" s="38">
        <v>19</v>
      </c>
      <c r="AB52" s="38">
        <v>20</v>
      </c>
      <c r="AC52" s="38">
        <v>21</v>
      </c>
      <c r="AD52" s="38">
        <v>22</v>
      </c>
      <c r="AE52" s="38">
        <v>23</v>
      </c>
      <c r="AF52" s="38">
        <v>24</v>
      </c>
      <c r="AG52" s="38">
        <v>25</v>
      </c>
      <c r="AH52" s="38">
        <v>26</v>
      </c>
      <c r="AI52" s="38">
        <v>27</v>
      </c>
      <c r="AJ52" s="38">
        <v>28</v>
      </c>
      <c r="AK52" s="38">
        <v>29</v>
      </c>
      <c r="AL52" s="38">
        <v>30</v>
      </c>
      <c r="AM52" s="38">
        <v>31</v>
      </c>
      <c r="AN52" s="38">
        <v>32</v>
      </c>
      <c r="AO52" s="38">
        <v>33</v>
      </c>
      <c r="AP52" s="38">
        <v>34</v>
      </c>
      <c r="AQ52" s="38">
        <v>35</v>
      </c>
      <c r="AR52" s="38">
        <v>36</v>
      </c>
      <c r="AS52" s="38">
        <v>37</v>
      </c>
      <c r="AT52" s="38">
        <v>38</v>
      </c>
      <c r="AU52" s="38">
        <v>39</v>
      </c>
      <c r="AV52" s="38">
        <v>40</v>
      </c>
    </row>
    <row r="53" spans="1:48" ht="13.5" customHeight="1" x14ac:dyDescent="0.3">
      <c r="A53" s="8">
        <v>1</v>
      </c>
      <c r="B53" s="11">
        <v>221</v>
      </c>
      <c r="C53" s="12" t="s">
        <v>58</v>
      </c>
      <c r="D53" s="11" t="s">
        <v>59</v>
      </c>
      <c r="E53" s="13">
        <f t="shared" ref="E53:E73" si="6">COUNT(I53:AV53)</f>
        <v>29</v>
      </c>
      <c r="F53" s="11">
        <f t="shared" ref="F53:F69" si="7">G53/10</f>
        <v>517.12012740307205</v>
      </c>
      <c r="G53" s="21">
        <f>I53+L53+M53+O53+Q53+R53+V53+X53+Z53+AN53</f>
        <v>5171.2012740307209</v>
      </c>
      <c r="H53" s="14">
        <f t="shared" ref="H53:H73" si="8">SUM(I53:AV53)</f>
        <v>14674.823820351228</v>
      </c>
      <c r="I53" s="39">
        <v>508.77623472903832</v>
      </c>
      <c r="J53" s="40">
        <v>499.99999999999994</v>
      </c>
      <c r="K53" s="40">
        <v>500.00000000000006</v>
      </c>
      <c r="L53" s="39">
        <v>516.90679543736542</v>
      </c>
      <c r="M53" s="39">
        <v>522.43210566685298</v>
      </c>
      <c r="N53" s="40">
        <v>501.70551778363631</v>
      </c>
      <c r="O53" s="39">
        <v>527.25467952353938</v>
      </c>
      <c r="P53" s="39"/>
      <c r="Q53" s="39">
        <v>514.17274472168901</v>
      </c>
      <c r="R53" s="39">
        <v>514.78715254979204</v>
      </c>
      <c r="S53" s="40">
        <v>507.11255303219366</v>
      </c>
      <c r="T53" s="39"/>
      <c r="U53" s="40">
        <v>505.79221387889839</v>
      </c>
      <c r="V53" s="39">
        <v>509.64793263581936</v>
      </c>
      <c r="W53" s="40">
        <v>502.11508515516761</v>
      </c>
      <c r="X53" s="39">
        <v>514.42411058695575</v>
      </c>
      <c r="Y53" s="39"/>
      <c r="Z53" s="39">
        <v>516.51782926372312</v>
      </c>
      <c r="AA53" s="40">
        <v>490.76519013259156</v>
      </c>
      <c r="AB53" s="40">
        <v>500</v>
      </c>
      <c r="AC53" s="40">
        <v>499.99999999999994</v>
      </c>
      <c r="AD53" s="40">
        <v>490.10003175611303</v>
      </c>
      <c r="AE53" s="40">
        <v>500.42652622209027</v>
      </c>
      <c r="AF53" s="40">
        <v>502.29975721939377</v>
      </c>
      <c r="AG53" s="40">
        <v>501.76671186162133</v>
      </c>
      <c r="AH53" s="39"/>
      <c r="AI53" s="40">
        <v>500.8216283892171</v>
      </c>
      <c r="AJ53" s="40">
        <v>494.13468997334553</v>
      </c>
      <c r="AK53" s="40">
        <v>500</v>
      </c>
      <c r="AL53" s="40">
        <v>506.58264091623624</v>
      </c>
      <c r="AM53" s="40">
        <v>500</v>
      </c>
      <c r="AN53" s="39">
        <v>526.28168891594544</v>
      </c>
      <c r="AO53" s="40">
        <v>500</v>
      </c>
      <c r="AP53" s="39"/>
      <c r="AQ53" s="39"/>
      <c r="AR53" s="39"/>
      <c r="AS53" s="39"/>
      <c r="AT53" s="39"/>
      <c r="AU53" s="39"/>
      <c r="AV53" s="41"/>
    </row>
    <row r="54" spans="1:48" ht="13.5" customHeight="1" x14ac:dyDescent="0.3">
      <c r="A54" s="6">
        <v>2</v>
      </c>
      <c r="B54" s="15">
        <v>203</v>
      </c>
      <c r="C54" s="15" t="s">
        <v>107</v>
      </c>
      <c r="D54" s="15" t="s">
        <v>25</v>
      </c>
      <c r="E54" s="17">
        <f t="shared" si="6"/>
        <v>23</v>
      </c>
      <c r="F54" s="15">
        <f t="shared" si="7"/>
        <v>504.7933613185545</v>
      </c>
      <c r="G54" s="22">
        <f>T54+Z54+AA54+AB54+AC54+AD54+AF54+AH54+AJ54+AO54</f>
        <v>5047.9336131855453</v>
      </c>
      <c r="H54" s="18">
        <f t="shared" si="8"/>
        <v>11225.682538244804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>
        <v>460.159007451246</v>
      </c>
      <c r="T54" s="42">
        <v>519.29253743795107</v>
      </c>
      <c r="U54" s="43">
        <v>460.37657031655954</v>
      </c>
      <c r="V54" s="43">
        <v>490.41501146981477</v>
      </c>
      <c r="W54" s="43">
        <v>480.80483588165339</v>
      </c>
      <c r="X54" s="43">
        <v>495.3964259064868</v>
      </c>
      <c r="Y54" s="43">
        <v>463.05964912280695</v>
      </c>
      <c r="Z54" s="42">
        <v>500</v>
      </c>
      <c r="AA54" s="42">
        <v>500.00000000000006</v>
      </c>
      <c r="AB54" s="42">
        <v>505.49898371938576</v>
      </c>
      <c r="AC54" s="42">
        <v>518.88620370271792</v>
      </c>
      <c r="AD54" s="42">
        <v>499.99999999999994</v>
      </c>
      <c r="AE54" s="43">
        <v>475.04821600771447</v>
      </c>
      <c r="AF54" s="42">
        <v>500</v>
      </c>
      <c r="AG54" s="40">
        <v>478.34750811454865</v>
      </c>
      <c r="AH54" s="42">
        <v>500</v>
      </c>
      <c r="AI54" s="40">
        <v>474.19369563232772</v>
      </c>
      <c r="AJ54" s="42">
        <v>500</v>
      </c>
      <c r="AK54" s="40">
        <v>467.86921249989371</v>
      </c>
      <c r="AL54" s="40">
        <v>474.7052548843476</v>
      </c>
      <c r="AM54" s="40">
        <v>486.45124355956989</v>
      </c>
      <c r="AN54" s="40">
        <v>470.92229421228853</v>
      </c>
      <c r="AO54" s="39">
        <v>504.25588832549022</v>
      </c>
      <c r="AP54" s="42"/>
      <c r="AQ54" s="42"/>
      <c r="AR54" s="42"/>
      <c r="AS54" s="42"/>
      <c r="AT54" s="42"/>
      <c r="AU54" s="42"/>
      <c r="AV54" s="44"/>
    </row>
    <row r="55" spans="1:48" ht="13.5" customHeight="1" x14ac:dyDescent="0.3">
      <c r="A55" s="8">
        <v>3</v>
      </c>
      <c r="B55" s="15">
        <v>222</v>
      </c>
      <c r="C55" s="16" t="s">
        <v>151</v>
      </c>
      <c r="D55" s="15" t="s">
        <v>34</v>
      </c>
      <c r="E55" s="17">
        <f t="shared" si="6"/>
        <v>24</v>
      </c>
      <c r="F55" s="15">
        <f t="shared" si="7"/>
        <v>503.96436502703943</v>
      </c>
      <c r="G55" s="22">
        <f>I55+J55+L55+M55+T55+U55+AD55+AJ55+AK55+AM55</f>
        <v>5039.6436502703946</v>
      </c>
      <c r="H55" s="18">
        <f t="shared" si="8"/>
        <v>11950.869206570613</v>
      </c>
      <c r="I55" s="42">
        <v>500.00000000000006</v>
      </c>
      <c r="J55" s="42">
        <v>510.27105118326909</v>
      </c>
      <c r="K55" s="43">
        <v>499.19863932227793</v>
      </c>
      <c r="L55" s="42">
        <v>500.00000000000011</v>
      </c>
      <c r="M55" s="42">
        <v>500</v>
      </c>
      <c r="N55" s="43">
        <v>493.21839877896497</v>
      </c>
      <c r="O55" s="42"/>
      <c r="P55" s="42"/>
      <c r="Q55" s="42"/>
      <c r="R55" s="42"/>
      <c r="S55" s="43">
        <v>492.73592641448897</v>
      </c>
      <c r="T55" s="42">
        <v>500.00000000000006</v>
      </c>
      <c r="U55" s="42">
        <v>500</v>
      </c>
      <c r="V55" s="43">
        <v>499.99999999999994</v>
      </c>
      <c r="W55" s="43">
        <v>500.00000000000011</v>
      </c>
      <c r="X55" s="42"/>
      <c r="Y55" s="42"/>
      <c r="Z55" s="42"/>
      <c r="AA55" s="43">
        <v>493.95642412346973</v>
      </c>
      <c r="AB55" s="43">
        <v>485.64126300537328</v>
      </c>
      <c r="AC55" s="42"/>
      <c r="AD55" s="42">
        <v>505.54938075579554</v>
      </c>
      <c r="AE55" s="43">
        <v>500</v>
      </c>
      <c r="AF55" s="43">
        <v>473.85242626947627</v>
      </c>
      <c r="AG55" s="40">
        <v>500</v>
      </c>
      <c r="AH55" s="42"/>
      <c r="AI55" s="40">
        <v>500</v>
      </c>
      <c r="AJ55" s="39">
        <v>508.30839938642089</v>
      </c>
      <c r="AK55" s="39">
        <v>509.68094796251063</v>
      </c>
      <c r="AL55" s="40">
        <v>500</v>
      </c>
      <c r="AM55" s="39">
        <v>505.83387098239848</v>
      </c>
      <c r="AN55" s="40">
        <v>500</v>
      </c>
      <c r="AO55" s="40">
        <v>472.62247838616724</v>
      </c>
      <c r="AP55" s="42"/>
      <c r="AQ55" s="42"/>
      <c r="AR55" s="42"/>
      <c r="AS55" s="42"/>
      <c r="AT55" s="42"/>
      <c r="AU55" s="42"/>
      <c r="AV55" s="44"/>
    </row>
    <row r="56" spans="1:48" ht="13.5" customHeight="1" x14ac:dyDescent="0.3">
      <c r="A56" s="6">
        <v>4</v>
      </c>
      <c r="B56" s="15">
        <v>213</v>
      </c>
      <c r="C56" s="15" t="s">
        <v>28</v>
      </c>
      <c r="D56" s="15" t="s">
        <v>29</v>
      </c>
      <c r="E56" s="17">
        <f t="shared" si="6"/>
        <v>31</v>
      </c>
      <c r="F56" s="15">
        <f t="shared" si="7"/>
        <v>500.16627883933972</v>
      </c>
      <c r="G56" s="22">
        <f>J56+K56+N56+O56+P56+Q56+R56+X56+Y56+AH56</f>
        <v>5001.662788393397</v>
      </c>
      <c r="H56" s="18">
        <f t="shared" si="8"/>
        <v>15030.367376268203</v>
      </c>
      <c r="I56" s="43">
        <v>485.36180432285687</v>
      </c>
      <c r="J56" s="42">
        <v>497.08172812328007</v>
      </c>
      <c r="K56" s="42">
        <v>503.05498315507151</v>
      </c>
      <c r="L56" s="43">
        <v>482.11501359538772</v>
      </c>
      <c r="M56" s="43">
        <v>483.42065235761368</v>
      </c>
      <c r="N56" s="42">
        <v>493.47740622542898</v>
      </c>
      <c r="O56" s="42">
        <v>498.02155416903008</v>
      </c>
      <c r="P56" s="42">
        <v>504.02141376928392</v>
      </c>
      <c r="Q56" s="42">
        <v>496.28867562380037</v>
      </c>
      <c r="R56" s="42">
        <v>499.99863208579558</v>
      </c>
      <c r="S56" s="43">
        <v>481.32553745231564</v>
      </c>
      <c r="T56" s="43">
        <v>488.1178826179451</v>
      </c>
      <c r="U56" s="43">
        <v>466.63032735942284</v>
      </c>
      <c r="V56" s="43">
        <v>474.35027695406473</v>
      </c>
      <c r="W56" s="43">
        <v>488.57240948048604</v>
      </c>
      <c r="X56" s="42">
        <v>500.00252943631517</v>
      </c>
      <c r="Y56" s="42">
        <v>499.99719298245611</v>
      </c>
      <c r="Z56" s="43">
        <v>483.79580479749086</v>
      </c>
      <c r="AA56" s="43">
        <v>482.72779903698165</v>
      </c>
      <c r="AB56" s="43">
        <v>471.62564649534124</v>
      </c>
      <c r="AC56" s="43">
        <v>477.43130595862908</v>
      </c>
      <c r="AD56" s="43">
        <v>483.61225785963791</v>
      </c>
      <c r="AE56" s="42"/>
      <c r="AF56" s="43">
        <v>475.29374404572889</v>
      </c>
      <c r="AG56" s="43">
        <v>462.69978224249144</v>
      </c>
      <c r="AH56" s="42">
        <v>509.71867282293573</v>
      </c>
      <c r="AI56" s="43">
        <v>463.11866661449972</v>
      </c>
      <c r="AJ56" s="43">
        <v>472.54816188693121</v>
      </c>
      <c r="AK56" s="42"/>
      <c r="AL56" s="43">
        <v>474.8691893105771</v>
      </c>
      <c r="AM56" s="43">
        <v>471.19685225403691</v>
      </c>
      <c r="AN56" s="43">
        <v>481.28886376483888</v>
      </c>
      <c r="AO56" s="43">
        <v>478.60260946752749</v>
      </c>
      <c r="AP56" s="42"/>
      <c r="AQ56" s="42"/>
      <c r="AR56" s="42" t="s">
        <v>113</v>
      </c>
      <c r="AS56" s="42"/>
      <c r="AT56" s="42"/>
      <c r="AU56" s="42"/>
      <c r="AV56" s="44"/>
    </row>
    <row r="57" spans="1:48" ht="13.5" customHeight="1" x14ac:dyDescent="0.3">
      <c r="A57" s="8">
        <v>5</v>
      </c>
      <c r="B57" s="15">
        <v>223</v>
      </c>
      <c r="C57" s="15" t="s">
        <v>102</v>
      </c>
      <c r="D57" s="15" t="s">
        <v>103</v>
      </c>
      <c r="E57" s="17">
        <f t="shared" si="6"/>
        <v>13</v>
      </c>
      <c r="F57" s="15">
        <f t="shared" si="7"/>
        <v>493.44297652122134</v>
      </c>
      <c r="G57" s="22">
        <f>N57+Q57+S57+W57+Y57+AA57+AB57+AD57+AF57+AO57</f>
        <v>4934.4297652122132</v>
      </c>
      <c r="H57" s="18">
        <f t="shared" si="8"/>
        <v>6290.812473957908</v>
      </c>
      <c r="I57" s="42"/>
      <c r="J57" s="42"/>
      <c r="K57" s="42"/>
      <c r="L57" s="42"/>
      <c r="M57" s="42"/>
      <c r="N57" s="42">
        <v>500.00115628324312</v>
      </c>
      <c r="O57" s="42"/>
      <c r="P57" s="42"/>
      <c r="Q57" s="42">
        <v>500.00153550863723</v>
      </c>
      <c r="R57" s="42"/>
      <c r="S57" s="42">
        <v>500.00356518948985</v>
      </c>
      <c r="T57" s="42"/>
      <c r="U57" s="42"/>
      <c r="V57" s="42"/>
      <c r="W57" s="42">
        <v>499.44333410988639</v>
      </c>
      <c r="X57" s="42"/>
      <c r="Y57" s="42">
        <v>519.22807017543857</v>
      </c>
      <c r="Z57" s="43">
        <v>455.27314612432951</v>
      </c>
      <c r="AA57" s="42">
        <v>500.36854516443333</v>
      </c>
      <c r="AB57" s="42">
        <v>496.76702018474168</v>
      </c>
      <c r="AC57" s="42"/>
      <c r="AD57" s="42">
        <v>472.09431565576369</v>
      </c>
      <c r="AE57" s="43">
        <v>461.53567984570873</v>
      </c>
      <c r="AF57" s="42">
        <v>480.6605271514768</v>
      </c>
      <c r="AG57" s="42"/>
      <c r="AH57" s="42"/>
      <c r="AI57" s="42"/>
      <c r="AJ57" s="42"/>
      <c r="AK57" s="42"/>
      <c r="AL57" s="43">
        <v>439.57388277565678</v>
      </c>
      <c r="AM57" s="42"/>
      <c r="AN57" s="42"/>
      <c r="AO57" s="42">
        <v>465.86169578910244</v>
      </c>
      <c r="AP57" s="42"/>
      <c r="AQ57" s="42"/>
      <c r="AR57" s="42"/>
      <c r="AS57" s="42"/>
      <c r="AT57" s="42"/>
      <c r="AU57" s="42"/>
      <c r="AV57" s="44"/>
    </row>
    <row r="58" spans="1:48" ht="13.5" customHeight="1" x14ac:dyDescent="0.3">
      <c r="A58" s="6">
        <v>6</v>
      </c>
      <c r="B58" s="15">
        <v>228</v>
      </c>
      <c r="C58" s="15" t="s">
        <v>71</v>
      </c>
      <c r="D58" s="15" t="s">
        <v>61</v>
      </c>
      <c r="E58" s="17">
        <f t="shared" si="6"/>
        <v>22</v>
      </c>
      <c r="F58" s="15">
        <f t="shared" si="7"/>
        <v>487.83495973165435</v>
      </c>
      <c r="G58" s="22">
        <f>K58+L58+M58+O58+P58+Q58+X58+Y58+AF58+AH58</f>
        <v>4878.3495973165436</v>
      </c>
      <c r="H58" s="18">
        <f t="shared" si="8"/>
        <v>10451.593191527809</v>
      </c>
      <c r="I58" s="43">
        <v>460.76015453691139</v>
      </c>
      <c r="J58" s="43">
        <v>474.03687396807925</v>
      </c>
      <c r="K58" s="42">
        <v>485.23206751054852</v>
      </c>
      <c r="L58" s="42">
        <v>491.56634662033332</v>
      </c>
      <c r="M58" s="42">
        <v>492.41429518597005</v>
      </c>
      <c r="N58" s="43">
        <v>473.46329956986267</v>
      </c>
      <c r="O58" s="42">
        <v>500</v>
      </c>
      <c r="P58" s="42">
        <v>500</v>
      </c>
      <c r="Q58" s="42">
        <v>478.38771593090212</v>
      </c>
      <c r="R58" s="42"/>
      <c r="S58" s="42"/>
      <c r="T58" s="42"/>
      <c r="U58" s="42"/>
      <c r="V58" s="43">
        <v>468.60487886756562</v>
      </c>
      <c r="W58" s="43">
        <v>469.59794990006992</v>
      </c>
      <c r="X58" s="42">
        <v>480.09965979081562</v>
      </c>
      <c r="Y58" s="42">
        <v>483.3964912280702</v>
      </c>
      <c r="Z58" s="43">
        <v>476.66132378553539</v>
      </c>
      <c r="AA58" s="43">
        <v>463.85856902808575</v>
      </c>
      <c r="AB58" s="43">
        <v>458.724920005635</v>
      </c>
      <c r="AC58" s="43">
        <v>457.98511673462428</v>
      </c>
      <c r="AD58" s="42"/>
      <c r="AE58" s="43">
        <v>453.76826644907658</v>
      </c>
      <c r="AF58" s="42">
        <v>480.22413669470086</v>
      </c>
      <c r="AG58" s="43">
        <v>453.64435679362339</v>
      </c>
      <c r="AH58" s="42">
        <v>487.02888435520254</v>
      </c>
      <c r="AI58" s="42"/>
      <c r="AJ58" s="42"/>
      <c r="AK58" s="42"/>
      <c r="AL58" s="43">
        <v>462.13788457219846</v>
      </c>
      <c r="AM58" s="42"/>
      <c r="AN58" s="42"/>
      <c r="AO58" s="42"/>
      <c r="AP58" s="42"/>
      <c r="AQ58" s="42"/>
      <c r="AR58" s="42"/>
      <c r="AS58" s="42"/>
      <c r="AT58" s="42"/>
      <c r="AU58" s="42"/>
      <c r="AV58" s="44"/>
    </row>
    <row r="59" spans="1:48" ht="13.5" customHeight="1" x14ac:dyDescent="0.3">
      <c r="A59" s="8">
        <v>7</v>
      </c>
      <c r="B59" s="15">
        <v>201</v>
      </c>
      <c r="C59" s="15" t="s">
        <v>26</v>
      </c>
      <c r="D59" s="15" t="s">
        <v>27</v>
      </c>
      <c r="E59" s="17">
        <f t="shared" si="6"/>
        <v>28</v>
      </c>
      <c r="F59" s="15">
        <f t="shared" si="7"/>
        <v>478.23157179398476</v>
      </c>
      <c r="G59" s="22">
        <f>L59+O59+R59+T59+W59+Y59+Z59+AH59+AN59+AO59</f>
        <v>4782.3157179398477</v>
      </c>
      <c r="H59" s="18">
        <f t="shared" si="8"/>
        <v>12903.666574575762</v>
      </c>
      <c r="I59" s="43">
        <v>424.85903727680909</v>
      </c>
      <c r="J59" s="43">
        <v>449.21230049532187</v>
      </c>
      <c r="K59" s="43">
        <v>467.66754979884217</v>
      </c>
      <c r="L59" s="42">
        <v>474.30697370054042</v>
      </c>
      <c r="M59" s="43">
        <v>472.18574901522345</v>
      </c>
      <c r="N59" s="43">
        <v>471.86762869432494</v>
      </c>
      <c r="O59" s="42">
        <v>477.87861599546227</v>
      </c>
      <c r="P59" s="42"/>
      <c r="Q59" s="43">
        <v>416.89059500959695</v>
      </c>
      <c r="R59" s="42">
        <v>479.33765594221927</v>
      </c>
      <c r="S59" s="42"/>
      <c r="T59" s="42">
        <v>485.81477078379839</v>
      </c>
      <c r="U59" s="43">
        <v>458</v>
      </c>
      <c r="V59" s="43">
        <v>463.92603368209029</v>
      </c>
      <c r="W59" s="42">
        <v>475.90335593511293</v>
      </c>
      <c r="X59" s="42"/>
      <c r="Y59" s="42">
        <v>482.98245614035091</v>
      </c>
      <c r="Z59" s="42">
        <v>477.5512257401972</v>
      </c>
      <c r="AA59" s="43">
        <v>461.30275773450637</v>
      </c>
      <c r="AB59" s="43">
        <v>457.64826628564526</v>
      </c>
      <c r="AC59" s="43">
        <v>469.02513547178239</v>
      </c>
      <c r="AD59" s="43">
        <v>443.57335662114951</v>
      </c>
      <c r="AE59" s="43">
        <v>449.10893108819812</v>
      </c>
      <c r="AF59" s="43">
        <v>451.88692774972094</v>
      </c>
      <c r="AG59" s="43">
        <v>452.65314926660903</v>
      </c>
      <c r="AH59" s="42">
        <v>477.61194029850753</v>
      </c>
      <c r="AI59" s="43">
        <v>418.01322430455036</v>
      </c>
      <c r="AJ59" s="42"/>
      <c r="AK59" s="42"/>
      <c r="AL59" s="43">
        <v>440.9667639793397</v>
      </c>
      <c r="AM59" s="43">
        <v>452.56345016220337</v>
      </c>
      <c r="AN59" s="42">
        <v>477.59490368308923</v>
      </c>
      <c r="AO59" s="42">
        <v>473.33381972057055</v>
      </c>
      <c r="AP59" s="42"/>
      <c r="AQ59" s="42"/>
      <c r="AR59" s="42"/>
      <c r="AS59" s="42"/>
      <c r="AT59" s="42"/>
      <c r="AU59" s="42"/>
      <c r="AV59" s="44"/>
    </row>
    <row r="60" spans="1:48" ht="13.5" customHeight="1" x14ac:dyDescent="0.3">
      <c r="A60" s="6">
        <v>8</v>
      </c>
      <c r="B60" s="15">
        <v>215</v>
      </c>
      <c r="C60" s="15" t="s">
        <v>30</v>
      </c>
      <c r="D60" s="15" t="s">
        <v>31</v>
      </c>
      <c r="E60" s="17">
        <f t="shared" si="6"/>
        <v>25</v>
      </c>
      <c r="F60" s="15">
        <f t="shared" si="7"/>
        <v>459.91153414557095</v>
      </c>
      <c r="G60" s="22">
        <f>I60+M60+N60+O60+P60+R60+S60+T60+Z60+AH60</f>
        <v>4599.1153414557093</v>
      </c>
      <c r="H60" s="18">
        <f t="shared" si="8"/>
        <v>11127.007700089418</v>
      </c>
      <c r="I60" s="42">
        <v>448.55904771849225</v>
      </c>
      <c r="J60" s="43">
        <v>445.6521739130435</v>
      </c>
      <c r="K60" s="42"/>
      <c r="L60" s="43">
        <v>448.27547301795039</v>
      </c>
      <c r="M60" s="42">
        <v>466.45909439554873</v>
      </c>
      <c r="N60" s="42">
        <v>456.48906156051987</v>
      </c>
      <c r="O60" s="42">
        <v>476.61939875212704</v>
      </c>
      <c r="P60" s="42">
        <v>474.30347685931383</v>
      </c>
      <c r="Q60" s="42"/>
      <c r="R60" s="42">
        <v>453.73030203545636</v>
      </c>
      <c r="S60" s="42">
        <v>450.78255909301583</v>
      </c>
      <c r="T60" s="42">
        <v>460.79443540649891</v>
      </c>
      <c r="U60" s="43">
        <v>436.97337721219776</v>
      </c>
      <c r="V60" s="43">
        <v>448.31939237956692</v>
      </c>
      <c r="W60" s="43">
        <v>442.54325195875276</v>
      </c>
      <c r="X60" s="42"/>
      <c r="Y60" s="43">
        <v>432.30877192982462</v>
      </c>
      <c r="Z60" s="42">
        <v>455.12326790038651</v>
      </c>
      <c r="AA60" s="43">
        <v>441.68231689235938</v>
      </c>
      <c r="AB60" s="43">
        <v>447.13831478537361</v>
      </c>
      <c r="AC60" s="42"/>
      <c r="AD60" s="43">
        <v>440.55255636710058</v>
      </c>
      <c r="AE60" s="43">
        <v>413.62380387211613</v>
      </c>
      <c r="AF60" s="43">
        <v>428.25167231788907</v>
      </c>
      <c r="AG60" s="42"/>
      <c r="AH60" s="42">
        <v>456.25469773434986</v>
      </c>
      <c r="AI60" s="43">
        <v>418.65552903739069</v>
      </c>
      <c r="AJ60" s="43">
        <v>416.26495307751986</v>
      </c>
      <c r="AK60" s="43">
        <v>429.38802958977806</v>
      </c>
      <c r="AL60" s="42"/>
      <c r="AM60" s="43">
        <v>438.26274228284274</v>
      </c>
      <c r="AN60" s="42"/>
      <c r="AO60" s="42"/>
      <c r="AP60" s="42"/>
      <c r="AQ60" s="42"/>
      <c r="AR60" s="42"/>
      <c r="AS60" s="42"/>
      <c r="AT60" s="42"/>
      <c r="AU60" s="42"/>
      <c r="AV60" s="44"/>
    </row>
    <row r="61" spans="1:48" ht="13.5" customHeight="1" x14ac:dyDescent="0.3">
      <c r="A61" s="8">
        <v>9</v>
      </c>
      <c r="B61" s="15">
        <v>220</v>
      </c>
      <c r="C61" s="15" t="s">
        <v>40</v>
      </c>
      <c r="D61" s="15" t="s">
        <v>41</v>
      </c>
      <c r="E61" s="17">
        <f t="shared" si="6"/>
        <v>22</v>
      </c>
      <c r="F61" s="15">
        <f t="shared" si="7"/>
        <v>440.41648521058585</v>
      </c>
      <c r="G61" s="22">
        <f>O61+R61+X61+AG61+AH61+AK61+AL61+AM61+AN61+AO61</f>
        <v>4404.1648521058587</v>
      </c>
      <c r="H61" s="18">
        <f t="shared" si="8"/>
        <v>9187.7627005671748</v>
      </c>
      <c r="I61" s="43">
        <v>399.27691343844629</v>
      </c>
      <c r="J61" s="43">
        <v>424.53219592735275</v>
      </c>
      <c r="K61" s="43">
        <v>288.79239852157139</v>
      </c>
      <c r="L61" s="42"/>
      <c r="M61" s="43">
        <v>423.27192834206528</v>
      </c>
      <c r="N61" s="43">
        <v>408.12751491605388</v>
      </c>
      <c r="O61" s="42">
        <v>439.1661939875213</v>
      </c>
      <c r="P61" s="42"/>
      <c r="Q61" s="42"/>
      <c r="R61" s="42">
        <v>430.26373385861234</v>
      </c>
      <c r="S61" s="43">
        <v>418.20564012977286</v>
      </c>
      <c r="T61" s="42"/>
      <c r="U61" s="43">
        <v>393.77884644774781</v>
      </c>
      <c r="V61" s="42"/>
      <c r="W61" s="42"/>
      <c r="X61" s="42">
        <v>436.7261505773439</v>
      </c>
      <c r="Y61" s="43">
        <v>394.56140350877195</v>
      </c>
      <c r="Z61" s="42"/>
      <c r="AA61" s="42"/>
      <c r="AB61" s="43">
        <v>408.78378378378386</v>
      </c>
      <c r="AC61" s="43">
        <v>399.62578914309438</v>
      </c>
      <c r="AD61" s="42"/>
      <c r="AE61" s="43">
        <v>412.19355018173735</v>
      </c>
      <c r="AF61" s="43">
        <v>412.44788412091918</v>
      </c>
      <c r="AG61" s="42">
        <v>426.13963186655155</v>
      </c>
      <c r="AH61" s="42">
        <v>455.06281541930639</v>
      </c>
      <c r="AI61" s="42"/>
      <c r="AJ61" s="42"/>
      <c r="AK61" s="42">
        <v>431.49170447677341</v>
      </c>
      <c r="AL61" s="42">
        <v>435.31748259600272</v>
      </c>
      <c r="AM61" s="42">
        <v>448.19031868201762</v>
      </c>
      <c r="AN61" s="42">
        <v>456.66826107753184</v>
      </c>
      <c r="AO61" s="42">
        <v>445.13855956419707</v>
      </c>
      <c r="AP61" s="42"/>
      <c r="AQ61" s="42"/>
      <c r="AR61" s="42"/>
      <c r="AS61" s="42"/>
      <c r="AT61" s="42"/>
      <c r="AU61" s="42"/>
      <c r="AV61" s="44"/>
    </row>
    <row r="62" spans="1:48" ht="13.5" customHeight="1" x14ac:dyDescent="0.3">
      <c r="A62" s="6">
        <v>10</v>
      </c>
      <c r="B62" s="15">
        <v>205</v>
      </c>
      <c r="C62" s="15" t="s">
        <v>87</v>
      </c>
      <c r="D62" s="15" t="s">
        <v>88</v>
      </c>
      <c r="E62" s="17">
        <f t="shared" si="6"/>
        <v>31</v>
      </c>
      <c r="F62" s="15">
        <f t="shared" si="7"/>
        <v>437.30951502739634</v>
      </c>
      <c r="G62" s="22">
        <f>L62+M62+O62+P62+Q62+R62+W62+X62+AH62+AK62</f>
        <v>4373.0951502739636</v>
      </c>
      <c r="H62" s="18">
        <f t="shared" si="8"/>
        <v>12825.642885111325</v>
      </c>
      <c r="I62" s="42"/>
      <c r="J62" s="43">
        <v>423.25811777655474</v>
      </c>
      <c r="K62" s="43">
        <v>399.59114251136634</v>
      </c>
      <c r="L62" s="42">
        <v>430.3645369106315</v>
      </c>
      <c r="M62" s="42">
        <v>435.20755060386637</v>
      </c>
      <c r="N62" s="43">
        <v>409.38901993432319</v>
      </c>
      <c r="O62" s="42">
        <v>439.44639818491203</v>
      </c>
      <c r="P62" s="42">
        <v>439.11121344692606</v>
      </c>
      <c r="Q62" s="42">
        <v>428.81535508637239</v>
      </c>
      <c r="R62" s="42">
        <v>446.0645108338806</v>
      </c>
      <c r="S62" s="43">
        <v>406.80059895183444</v>
      </c>
      <c r="T62" s="42"/>
      <c r="U62" s="43">
        <v>403.92464518232498</v>
      </c>
      <c r="V62" s="43">
        <v>402.26808593968565</v>
      </c>
      <c r="W62" s="42">
        <v>428.59472516154358</v>
      </c>
      <c r="X62" s="42">
        <v>450.98964195828967</v>
      </c>
      <c r="Y62" s="43">
        <v>387.33192982456148</v>
      </c>
      <c r="Z62" s="43">
        <v>415.39443646481686</v>
      </c>
      <c r="AA62" s="43">
        <v>399.28267837727174</v>
      </c>
      <c r="AB62" s="43">
        <v>412.0182729266869</v>
      </c>
      <c r="AC62" s="43">
        <v>386.02378341548592</v>
      </c>
      <c r="AD62" s="43">
        <v>384.017148301048</v>
      </c>
      <c r="AE62" s="43">
        <v>396.39863511608939</v>
      </c>
      <c r="AF62" s="43">
        <v>397.48921828742368</v>
      </c>
      <c r="AG62" s="43">
        <v>403.70290480299104</v>
      </c>
      <c r="AH62" s="42">
        <v>443.71201546225711</v>
      </c>
      <c r="AI62" s="43">
        <v>403.31585742791185</v>
      </c>
      <c r="AJ62" s="43">
        <v>400.07188558963708</v>
      </c>
      <c r="AK62" s="42">
        <v>430.78920262528436</v>
      </c>
      <c r="AL62" s="43">
        <v>417.90029193801934</v>
      </c>
      <c r="AM62" s="43">
        <v>420.44217470717069</v>
      </c>
      <c r="AN62" s="43">
        <v>413.04083141279318</v>
      </c>
      <c r="AO62" s="43">
        <v>370.88607594936707</v>
      </c>
      <c r="AP62" s="42"/>
      <c r="AQ62" s="42"/>
      <c r="AR62" s="42"/>
      <c r="AS62" s="42"/>
      <c r="AT62" s="42"/>
      <c r="AU62" s="42"/>
      <c r="AV62" s="44"/>
    </row>
    <row r="63" spans="1:48" ht="13.5" customHeight="1" x14ac:dyDescent="0.3">
      <c r="A63" s="8">
        <v>11</v>
      </c>
      <c r="B63" s="15">
        <v>217</v>
      </c>
      <c r="C63" s="15" t="s">
        <v>32</v>
      </c>
      <c r="D63" s="15" t="s">
        <v>33</v>
      </c>
      <c r="E63" s="17">
        <f t="shared" si="6"/>
        <v>14</v>
      </c>
      <c r="F63" s="15">
        <f t="shared" si="7"/>
        <v>430.49124931682218</v>
      </c>
      <c r="G63" s="22">
        <f>I63+J63+K63+M63+Q63+S63+T63+AD63+AF63+AN63</f>
        <v>4304.9124931682218</v>
      </c>
      <c r="H63" s="18">
        <f t="shared" si="8"/>
        <v>5913.0195203649073</v>
      </c>
      <c r="I63" s="42">
        <v>435.57690299676312</v>
      </c>
      <c r="J63" s="42">
        <v>439.99036873968066</v>
      </c>
      <c r="K63" s="42">
        <v>433.38239623196944</v>
      </c>
      <c r="L63" s="42"/>
      <c r="M63" s="42">
        <v>454.18416297240026</v>
      </c>
      <c r="N63" s="42"/>
      <c r="O63" s="42"/>
      <c r="P63" s="42"/>
      <c r="Q63" s="42">
        <v>435.36737044145866</v>
      </c>
      <c r="R63" s="42"/>
      <c r="S63" s="42">
        <v>421.71022139826732</v>
      </c>
      <c r="T63" s="42">
        <v>431.27685312643393</v>
      </c>
      <c r="U63" s="43">
        <v>405.1330120531029</v>
      </c>
      <c r="V63" s="42"/>
      <c r="W63" s="43">
        <v>403.09967262160205</v>
      </c>
      <c r="X63" s="42"/>
      <c r="Y63" s="43">
        <v>411.30385964912284</v>
      </c>
      <c r="Z63" s="42"/>
      <c r="AA63" s="42"/>
      <c r="AB63" s="42"/>
      <c r="AC63" s="42"/>
      <c r="AD63" s="42">
        <v>417.41028898062871</v>
      </c>
      <c r="AE63" s="42"/>
      <c r="AF63" s="42">
        <v>414.22673864718956</v>
      </c>
      <c r="AG63" s="42"/>
      <c r="AH63" s="42"/>
      <c r="AI63" s="42"/>
      <c r="AJ63" s="43">
        <v>388.57048287285727</v>
      </c>
      <c r="AK63" s="42"/>
      <c r="AL63" s="42"/>
      <c r="AM63" s="42"/>
      <c r="AN63" s="42">
        <v>421.78718963343044</v>
      </c>
      <c r="AO63" s="42"/>
      <c r="AP63" s="42"/>
      <c r="AQ63" s="42"/>
      <c r="AR63" s="42"/>
      <c r="AS63" s="42"/>
      <c r="AT63" s="42" t="s">
        <v>113</v>
      </c>
      <c r="AU63" s="42"/>
      <c r="AV63" s="44"/>
    </row>
    <row r="64" spans="1:48" ht="13.5" customHeight="1" x14ac:dyDescent="0.3">
      <c r="A64" s="6">
        <v>12</v>
      </c>
      <c r="B64" s="15">
        <v>207</v>
      </c>
      <c r="C64" s="15" t="s">
        <v>68</v>
      </c>
      <c r="D64" s="15" t="s">
        <v>69</v>
      </c>
      <c r="E64" s="17">
        <f t="shared" si="6"/>
        <v>26</v>
      </c>
      <c r="F64" s="15">
        <f t="shared" si="7"/>
        <v>424.02144721225375</v>
      </c>
      <c r="G64" s="22">
        <f>J64+K64+M64+Q64+R64+S64+W64+X64+AA64+AC64</f>
        <v>4240.2144721225377</v>
      </c>
      <c r="H64" s="18">
        <f t="shared" si="8"/>
        <v>10547.082771765292</v>
      </c>
      <c r="I64" s="43">
        <v>393.57105565417146</v>
      </c>
      <c r="J64" s="42">
        <v>415.00137589433132</v>
      </c>
      <c r="K64" s="42">
        <v>446.52144048670402</v>
      </c>
      <c r="L64" s="43">
        <v>410.1339230309253</v>
      </c>
      <c r="M64" s="42">
        <v>416.91215662822901</v>
      </c>
      <c r="N64" s="42"/>
      <c r="O64" s="42"/>
      <c r="P64" s="42"/>
      <c r="Q64" s="42">
        <v>431.35815738963527</v>
      </c>
      <c r="R64" s="42">
        <v>440.21120595316256</v>
      </c>
      <c r="S64" s="42">
        <v>412.66533566259045</v>
      </c>
      <c r="T64" s="42"/>
      <c r="U64" s="43">
        <v>403.1177087896973</v>
      </c>
      <c r="V64" s="43">
        <v>382.97152128909522</v>
      </c>
      <c r="W64" s="42">
        <v>421.91596061650137</v>
      </c>
      <c r="X64" s="42">
        <v>428.81660321997242</v>
      </c>
      <c r="Y64" s="43">
        <v>384.15157894736842</v>
      </c>
      <c r="Z64" s="43">
        <v>389.98175093847362</v>
      </c>
      <c r="AA64" s="42">
        <v>412.81153362798125</v>
      </c>
      <c r="AB64" s="43">
        <v>388.60357006298932</v>
      </c>
      <c r="AC64" s="42">
        <v>414.00070264342969</v>
      </c>
      <c r="AD64" s="43">
        <v>412.60876468720221</v>
      </c>
      <c r="AE64" s="43">
        <v>393.31466508419248</v>
      </c>
      <c r="AF64" s="43">
        <v>397.48614511519281</v>
      </c>
      <c r="AG64" s="43">
        <v>378.67722585151398</v>
      </c>
      <c r="AH64" s="42"/>
      <c r="AI64" s="43">
        <v>354.43157661358691</v>
      </c>
      <c r="AJ64" s="43">
        <v>404.88238759310138</v>
      </c>
      <c r="AK64" s="42"/>
      <c r="AL64" s="42"/>
      <c r="AM64" s="43">
        <v>409.67950057702626</v>
      </c>
      <c r="AN64" s="43">
        <v>409.65778144975434</v>
      </c>
      <c r="AO64" s="43">
        <v>393.59914395846261</v>
      </c>
      <c r="AP64" s="42"/>
      <c r="AQ64" s="42"/>
      <c r="AR64" s="42"/>
      <c r="AS64" s="42"/>
      <c r="AT64" s="42"/>
      <c r="AU64" s="42"/>
      <c r="AV64" s="44"/>
    </row>
    <row r="65" spans="1:48" ht="13.5" customHeight="1" x14ac:dyDescent="0.3">
      <c r="A65" s="8">
        <v>13</v>
      </c>
      <c r="B65" s="15">
        <v>224</v>
      </c>
      <c r="C65" s="15" t="s">
        <v>54</v>
      </c>
      <c r="D65" s="15" t="s">
        <v>25</v>
      </c>
      <c r="E65" s="17">
        <f t="shared" si="6"/>
        <v>19</v>
      </c>
      <c r="F65" s="15">
        <f t="shared" si="7"/>
        <v>390.79672760646491</v>
      </c>
      <c r="G65" s="22">
        <f>J65+K65+L65+P65+R65+S65+AB65+AF65+AH65+AJ65</f>
        <v>3907.967276064649</v>
      </c>
      <c r="H65" s="18">
        <f t="shared" si="8"/>
        <v>7152.2988858548642</v>
      </c>
      <c r="I65" s="43">
        <v>366.62942466325569</v>
      </c>
      <c r="J65" s="42">
        <v>377.5949367088607</v>
      </c>
      <c r="K65" s="42">
        <v>412.24609949955845</v>
      </c>
      <c r="L65" s="42">
        <v>386.73857366894947</v>
      </c>
      <c r="M65" s="42"/>
      <c r="N65" s="43">
        <v>371.49993062300541</v>
      </c>
      <c r="O65" s="43">
        <v>370.19398752127051</v>
      </c>
      <c r="P65" s="42">
        <v>382.45452452221969</v>
      </c>
      <c r="Q65" s="42"/>
      <c r="R65" s="42">
        <v>397.71421536441233</v>
      </c>
      <c r="S65" s="42">
        <v>389.6359941530892</v>
      </c>
      <c r="T65" s="42"/>
      <c r="U65" s="43">
        <v>359.20997666812707</v>
      </c>
      <c r="V65" s="43">
        <v>336.61528562636374</v>
      </c>
      <c r="W65" s="43">
        <v>359.29104797871435</v>
      </c>
      <c r="X65" s="42"/>
      <c r="Y65" s="42"/>
      <c r="Z65" s="42"/>
      <c r="AA65" s="43">
        <v>359.97684237280964</v>
      </c>
      <c r="AB65" s="42">
        <v>378.8543196957196</v>
      </c>
      <c r="AC65" s="43">
        <v>355.18093068316102</v>
      </c>
      <c r="AD65" s="42"/>
      <c r="AE65" s="42"/>
      <c r="AF65" s="42">
        <v>381.83140577141751</v>
      </c>
      <c r="AG65" s="42"/>
      <c r="AH65" s="42">
        <v>416.83131107054658</v>
      </c>
      <c r="AI65" s="43">
        <v>365.73418365350767</v>
      </c>
      <c r="AJ65" s="42">
        <v>384.06589560987572</v>
      </c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4"/>
    </row>
    <row r="66" spans="1:48" ht="13.5" customHeight="1" x14ac:dyDescent="0.3">
      <c r="A66" s="6">
        <v>14</v>
      </c>
      <c r="B66" s="15">
        <v>226</v>
      </c>
      <c r="C66" s="15" t="s">
        <v>45</v>
      </c>
      <c r="D66" s="15" t="s">
        <v>46</v>
      </c>
      <c r="E66" s="17">
        <f t="shared" si="6"/>
        <v>17</v>
      </c>
      <c r="F66" s="15">
        <f t="shared" si="7"/>
        <v>370.87056045995627</v>
      </c>
      <c r="G66" s="22">
        <f>J66+K66+L66+M66+O66+P66+T66+W66+Z66+AD66</f>
        <v>3708.7056045995628</v>
      </c>
      <c r="H66" s="18">
        <f t="shared" si="8"/>
        <v>6124.7590382770522</v>
      </c>
      <c r="I66" s="43">
        <v>354.61261355330487</v>
      </c>
      <c r="J66" s="42">
        <v>358.28632361034681</v>
      </c>
      <c r="K66" s="42">
        <v>360.47329342884245</v>
      </c>
      <c r="L66" s="42">
        <v>357.65459817449482</v>
      </c>
      <c r="M66" s="42">
        <v>366.77565294262945</v>
      </c>
      <c r="N66" s="42"/>
      <c r="O66" s="42">
        <v>379.27680090754393</v>
      </c>
      <c r="P66" s="42">
        <v>404.07840202624925</v>
      </c>
      <c r="Q66" s="42"/>
      <c r="R66" s="42"/>
      <c r="S66" s="43">
        <v>352.96712895290398</v>
      </c>
      <c r="T66" s="42">
        <v>384.19524047887217</v>
      </c>
      <c r="U66" s="43">
        <v>336.63613485618805</v>
      </c>
      <c r="V66" s="42"/>
      <c r="W66" s="42">
        <v>367.74587098593622</v>
      </c>
      <c r="X66" s="42"/>
      <c r="Y66" s="43">
        <v>317.06666666666672</v>
      </c>
      <c r="Z66" s="42">
        <v>366.76276913896356</v>
      </c>
      <c r="AA66" s="42"/>
      <c r="AB66" s="43">
        <v>352.79527479825322</v>
      </c>
      <c r="AC66" s="42"/>
      <c r="AD66" s="42">
        <v>363.45665290568434</v>
      </c>
      <c r="AE66" s="43">
        <v>354.73768637341448</v>
      </c>
      <c r="AF66" s="42"/>
      <c r="AG66" s="42"/>
      <c r="AH66" s="42"/>
      <c r="AI66" s="42"/>
      <c r="AJ66" s="42"/>
      <c r="AK66" s="42"/>
      <c r="AL66" s="42"/>
      <c r="AM66" s="42"/>
      <c r="AN66" s="42"/>
      <c r="AO66" s="43">
        <v>347.23792847675668</v>
      </c>
      <c r="AP66" s="42"/>
      <c r="AQ66" s="42"/>
      <c r="AR66" s="42"/>
      <c r="AS66" s="42"/>
      <c r="AT66" s="42"/>
      <c r="AU66" s="42"/>
      <c r="AV66" s="44"/>
    </row>
    <row r="67" spans="1:48" ht="13.5" customHeight="1" x14ac:dyDescent="0.3">
      <c r="A67" s="8">
        <v>15</v>
      </c>
      <c r="B67" s="15">
        <v>216</v>
      </c>
      <c r="C67" s="15" t="s">
        <v>55</v>
      </c>
      <c r="D67" s="15" t="s">
        <v>56</v>
      </c>
      <c r="E67" s="17">
        <f t="shared" si="6"/>
        <v>11</v>
      </c>
      <c r="F67" s="15">
        <f t="shared" si="7"/>
        <v>329.13639140058342</v>
      </c>
      <c r="G67" s="22">
        <f>I67+J67+K67+L67+N67+Q67+S67+U67+W67+AM67</f>
        <v>3291.363914005834</v>
      </c>
      <c r="H67" s="18">
        <f t="shared" si="8"/>
        <v>3591.0550049478557</v>
      </c>
      <c r="I67" s="42">
        <v>336.30155581079669</v>
      </c>
      <c r="J67" s="42">
        <v>359.10016510731964</v>
      </c>
      <c r="K67" s="42">
        <v>350.85860072613093</v>
      </c>
      <c r="L67" s="42">
        <v>305.94248191982661</v>
      </c>
      <c r="M67" s="42"/>
      <c r="N67" s="42">
        <v>322.99962998936212</v>
      </c>
      <c r="O67" s="42"/>
      <c r="P67" s="42"/>
      <c r="Q67" s="42">
        <v>314.59654510556618</v>
      </c>
      <c r="R67" s="42"/>
      <c r="S67" s="42">
        <v>324.66219829583929</v>
      </c>
      <c r="T67" s="42"/>
      <c r="U67" s="42">
        <v>323.20451558344962</v>
      </c>
      <c r="V67" s="42"/>
      <c r="W67" s="42">
        <v>326.42078546292782</v>
      </c>
      <c r="X67" s="42"/>
      <c r="Y67" s="42"/>
      <c r="Z67" s="42"/>
      <c r="AA67" s="42"/>
      <c r="AB67" s="43">
        <v>299.69109094202156</v>
      </c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>
        <v>327.27743600461611</v>
      </c>
      <c r="AN67" s="42"/>
      <c r="AO67" s="42"/>
      <c r="AP67" s="42"/>
      <c r="AQ67" s="42"/>
      <c r="AR67" s="42"/>
      <c r="AS67" s="42"/>
      <c r="AT67" s="42"/>
      <c r="AU67" s="42"/>
      <c r="AV67" s="44"/>
    </row>
    <row r="68" spans="1:48" ht="13.5" customHeight="1" x14ac:dyDescent="0.3">
      <c r="A68" s="6">
        <v>16</v>
      </c>
      <c r="B68" s="15">
        <v>206</v>
      </c>
      <c r="C68" s="15" t="s">
        <v>92</v>
      </c>
      <c r="D68" s="15" t="s">
        <v>93</v>
      </c>
      <c r="E68" s="17">
        <f t="shared" si="6"/>
        <v>12</v>
      </c>
      <c r="F68" s="15">
        <f t="shared" si="7"/>
        <v>309.57868295403074</v>
      </c>
      <c r="G68" s="22">
        <f>K68+M68+R68+S68+AA68+AB68+AD68+AE68+AH68+AM68</f>
        <v>3095.7868295403073</v>
      </c>
      <c r="H68" s="18">
        <f t="shared" si="8"/>
        <v>3547.092535738213</v>
      </c>
      <c r="I68" s="42"/>
      <c r="J68" s="42"/>
      <c r="K68" s="42">
        <v>292.15320707814089</v>
      </c>
      <c r="L68" s="42"/>
      <c r="M68" s="42">
        <v>302.94717957384853</v>
      </c>
      <c r="N68" s="42"/>
      <c r="O68" s="42"/>
      <c r="P68" s="42"/>
      <c r="Q68" s="42"/>
      <c r="R68" s="42">
        <v>304.54968264390459</v>
      </c>
      <c r="S68" s="42">
        <v>308.49049877000959</v>
      </c>
      <c r="T68" s="42"/>
      <c r="U68" s="42"/>
      <c r="V68" s="42"/>
      <c r="W68" s="42"/>
      <c r="X68" s="42"/>
      <c r="Y68" s="43">
        <v>220.26666666666665</v>
      </c>
      <c r="Z68" s="42"/>
      <c r="AA68" s="42">
        <v>312.21282424208198</v>
      </c>
      <c r="AB68" s="42">
        <v>281.73109818679438</v>
      </c>
      <c r="AC68" s="42"/>
      <c r="AD68" s="42">
        <v>306.09876151159096</v>
      </c>
      <c r="AE68" s="42">
        <v>314.15510718789403</v>
      </c>
      <c r="AF68" s="43">
        <v>231.03903953123893</v>
      </c>
      <c r="AG68" s="42"/>
      <c r="AH68" s="42">
        <v>361.14463652958239</v>
      </c>
      <c r="AI68" s="42"/>
      <c r="AJ68" s="42"/>
      <c r="AK68" s="42"/>
      <c r="AL68" s="42"/>
      <c r="AM68" s="42">
        <v>312.30383381646016</v>
      </c>
      <c r="AN68" s="42"/>
      <c r="AO68" s="42"/>
      <c r="AP68" s="42"/>
      <c r="AQ68" s="42"/>
      <c r="AR68" s="42"/>
      <c r="AS68" s="42"/>
      <c r="AT68" s="42"/>
      <c r="AU68" s="42"/>
      <c r="AV68" s="44"/>
    </row>
    <row r="69" spans="1:48" ht="13.5" customHeight="1" x14ac:dyDescent="0.3">
      <c r="A69" s="8">
        <v>17</v>
      </c>
      <c r="B69" s="15">
        <v>214</v>
      </c>
      <c r="C69" s="15" t="s">
        <v>57</v>
      </c>
      <c r="D69" s="15" t="s">
        <v>25</v>
      </c>
      <c r="E69" s="17">
        <f t="shared" si="6"/>
        <v>22</v>
      </c>
      <c r="F69" s="15">
        <f t="shared" si="7"/>
        <v>175.14942011768994</v>
      </c>
      <c r="G69" s="22">
        <f>I69+K69+L69+M69+O69+P69+Q69+S69+V69+AD69</f>
        <v>1751.4942011768994</v>
      </c>
      <c r="H69" s="18">
        <f t="shared" si="8"/>
        <v>3166.0573713862091</v>
      </c>
      <c r="I69" s="42">
        <v>151</v>
      </c>
      <c r="J69" s="42"/>
      <c r="K69" s="42">
        <v>164.29529323259089</v>
      </c>
      <c r="L69" s="42">
        <v>195.73409452461271</v>
      </c>
      <c r="M69" s="42">
        <v>197.12432235670371</v>
      </c>
      <c r="N69" s="42"/>
      <c r="O69" s="42">
        <v>176.42087351106068</v>
      </c>
      <c r="P69" s="42">
        <v>207.05157725074832</v>
      </c>
      <c r="Q69" s="42">
        <v>187.33205374280226</v>
      </c>
      <c r="R69" s="42"/>
      <c r="S69" s="42">
        <v>152.20685229419962</v>
      </c>
      <c r="T69" s="42"/>
      <c r="U69" s="42"/>
      <c r="V69" s="42">
        <v>151.98203994852565</v>
      </c>
      <c r="W69" s="43">
        <v>104.92048505952903</v>
      </c>
      <c r="X69" s="42"/>
      <c r="Y69" s="43">
        <v>71.74736842105267</v>
      </c>
      <c r="Z69" s="43">
        <v>139.65389232359826</v>
      </c>
      <c r="AA69" s="43">
        <v>132.58447591747984</v>
      </c>
      <c r="AB69" s="43">
        <v>105.3309452415931</v>
      </c>
      <c r="AC69" s="42"/>
      <c r="AD69" s="42">
        <v>168.3470943156558</v>
      </c>
      <c r="AE69" s="43">
        <v>117.01190564498188</v>
      </c>
      <c r="AF69" s="43">
        <v>150.49324414304613</v>
      </c>
      <c r="AG69" s="43">
        <v>103.20884177657251</v>
      </c>
      <c r="AH69" s="43">
        <v>104.84269300977144</v>
      </c>
      <c r="AI69" s="42"/>
      <c r="AJ69" s="42"/>
      <c r="AK69" s="42"/>
      <c r="AL69" s="43">
        <v>102.25409836065569</v>
      </c>
      <c r="AM69" s="43">
        <v>132.00268975982999</v>
      </c>
      <c r="AN69" s="42"/>
      <c r="AO69" s="43">
        <v>150.51253055119867</v>
      </c>
      <c r="AP69" s="42"/>
      <c r="AQ69" s="42"/>
      <c r="AR69" s="42"/>
      <c r="AS69" s="42"/>
      <c r="AT69" s="42"/>
      <c r="AU69" s="42"/>
      <c r="AV69" s="44"/>
    </row>
    <row r="70" spans="1:48" ht="13.5" customHeight="1" x14ac:dyDescent="0.3">
      <c r="A70" s="6">
        <v>18</v>
      </c>
      <c r="B70" s="15">
        <v>225</v>
      </c>
      <c r="C70" s="15" t="s">
        <v>89</v>
      </c>
      <c r="D70" s="15" t="s">
        <v>25</v>
      </c>
      <c r="E70" s="17">
        <f t="shared" si="6"/>
        <v>5</v>
      </c>
      <c r="F70" s="15">
        <f>G70/E70</f>
        <v>276.82038874521618</v>
      </c>
      <c r="G70" s="22">
        <f>I70+J70+K70+L70+M70+N70+O70+P70+Q70+R70+S70+T70+U70+V70+W70+X70+Y70+Z70+AA70+AB70+AC70+AD70+AE70+AF70+AG70+AH70+AI70+AJ70+AK70+AL70+AM70+AN70+AO70+AP70+AQ70+AR70+AS70+AT70+AU70+AV70</f>
        <v>1384.1019437260809</v>
      </c>
      <c r="H70" s="18">
        <f t="shared" si="8"/>
        <v>1384.1019437260809</v>
      </c>
      <c r="I70" s="42"/>
      <c r="J70" s="42">
        <v>289.79567969179959</v>
      </c>
      <c r="K70" s="42"/>
      <c r="L70" s="42"/>
      <c r="M70" s="42"/>
      <c r="N70" s="42"/>
      <c r="O70" s="42">
        <v>252.72716959727734</v>
      </c>
      <c r="P70" s="42"/>
      <c r="Q70" s="42"/>
      <c r="R70" s="42"/>
      <c r="S70" s="42"/>
      <c r="T70" s="42"/>
      <c r="U70" s="42">
        <v>254.00921048609769</v>
      </c>
      <c r="V70" s="42"/>
      <c r="W70" s="42"/>
      <c r="X70" s="42"/>
      <c r="Y70" s="42">
        <v>314.46175438596504</v>
      </c>
      <c r="Z70" s="42"/>
      <c r="AA70" s="42"/>
      <c r="AB70" s="42"/>
      <c r="AC70" s="42"/>
      <c r="AD70" s="42">
        <v>273.10812956494124</v>
      </c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4"/>
    </row>
    <row r="71" spans="1:48" ht="13.5" customHeight="1" x14ac:dyDescent="0.3">
      <c r="A71" s="8">
        <v>19</v>
      </c>
      <c r="B71" s="15">
        <v>227</v>
      </c>
      <c r="C71" s="15" t="s">
        <v>112</v>
      </c>
      <c r="D71" s="15" t="s">
        <v>61</v>
      </c>
      <c r="E71" s="17">
        <f t="shared" si="6"/>
        <v>2</v>
      </c>
      <c r="F71" s="15">
        <f>G71/E71</f>
        <v>263.29559235922864</v>
      </c>
      <c r="G71" s="22">
        <f>I71+J71+K71+L71+M71+N71+O71+P71+Q71+R71+S71+T71+U71+V71+W71+X71+Y71+Z71+AA71+AB71+AC71+AD71+AE71+AF71+AG71+AH71+AI71+AJ71+AK71+AL71+AM71+AN71+AO71+AP71+AQ71+AR71+AS71+AT71+AU71+AV71</f>
        <v>526.59118471845727</v>
      </c>
      <c r="H71" s="18">
        <f t="shared" si="8"/>
        <v>526.59118471845727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>
        <v>292.44577412116701</v>
      </c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>
        <v>234.14541059729027</v>
      </c>
      <c r="AN71" s="42"/>
      <c r="AO71" s="42"/>
      <c r="AP71" s="42"/>
      <c r="AQ71" s="42"/>
      <c r="AR71" s="42"/>
      <c r="AS71" s="42"/>
      <c r="AT71" s="42"/>
      <c r="AU71" s="42"/>
      <c r="AV71" s="44"/>
    </row>
    <row r="72" spans="1:48" ht="13.5" customHeight="1" x14ac:dyDescent="0.3">
      <c r="A72" s="53">
        <v>20</v>
      </c>
      <c r="B72" s="15">
        <v>218</v>
      </c>
      <c r="C72" s="15" t="s">
        <v>110</v>
      </c>
      <c r="D72" s="15" t="s">
        <v>150</v>
      </c>
      <c r="E72" s="17">
        <f t="shared" si="6"/>
        <v>2</v>
      </c>
      <c r="F72" s="15">
        <f>G72/E72</f>
        <v>203.33195695677034</v>
      </c>
      <c r="G72" s="22">
        <f>I72+J72+K72+L72+M72+N72+O72+P72+Q72+R72+S72+T72+U72+V72+W72+X72+Y72+Z72+AA72+AB72+AC72+AD72+AE72+AF72+AG72+AH72+AI72+AJ72+AK72+AL72+AM72+AN72+AO72+AP72+AQ72+AR72+AS72+AT72+AU72+AV72</f>
        <v>406.66391391354068</v>
      </c>
      <c r="H72" s="18">
        <f t="shared" si="8"/>
        <v>406.66391391354068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>
        <v>119.8137498927133</v>
      </c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>
        <v>286.85016402082738</v>
      </c>
      <c r="AN72" s="42"/>
      <c r="AO72" s="42"/>
      <c r="AP72" s="42"/>
      <c r="AQ72" s="42"/>
      <c r="AR72" s="42"/>
      <c r="AS72" s="42"/>
      <c r="AT72" s="42"/>
      <c r="AU72" s="42"/>
      <c r="AV72" s="42"/>
    </row>
    <row r="73" spans="1:48" ht="14.4" thickBot="1" x14ac:dyDescent="0.35">
      <c r="A73" s="53">
        <v>21</v>
      </c>
      <c r="B73" s="56">
        <v>202</v>
      </c>
      <c r="C73" s="19" t="s">
        <v>111</v>
      </c>
      <c r="D73" s="19" t="s">
        <v>61</v>
      </c>
      <c r="E73" s="20">
        <f t="shared" si="6"/>
        <v>2</v>
      </c>
      <c r="F73" s="19">
        <f>G73/E73</f>
        <v>141.4649819370062</v>
      </c>
      <c r="G73" s="23">
        <f>I73+J73+K73+L73+M73+N73+O73+P73+Q73+R73+S73+T73+U73+V73+W73+X73+Y73+Z73+AA73+AB73+AC73+AD73+AE73+AF73+AG73+AH73+AI73+AJ73+AK73+AL73+AM73+AN73+AO73+AP73+AQ73+AR73+AS73+AT73+AU73+AV73</f>
        <v>282.9299638740124</v>
      </c>
      <c r="H73" s="54">
        <f t="shared" si="8"/>
        <v>282.9299638740124</v>
      </c>
      <c r="I73" s="55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>
        <v>119.8137498927133</v>
      </c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>
        <v>163.1162139812991</v>
      </c>
      <c r="AN73" s="50"/>
      <c r="AO73" s="50"/>
      <c r="AP73" s="50"/>
      <c r="AQ73" s="50"/>
      <c r="AR73" s="50"/>
      <c r="AS73" s="50"/>
      <c r="AT73" s="50"/>
      <c r="AU73" s="50"/>
      <c r="AV73" s="52"/>
    </row>
  </sheetData>
  <sortState xmlns:xlrd2="http://schemas.microsoft.com/office/spreadsheetml/2017/richdata2" ref="B53:AV73">
    <sortCondition descending="1" ref="G53:G73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Muzeum hl. m. Prahy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Radorun</cp:lastModifiedBy>
  <cp:lastPrinted>2021-09-03T12:13:07Z</cp:lastPrinted>
  <dcterms:created xsi:type="dcterms:W3CDTF">2017-11-28T12:24:48Z</dcterms:created>
  <dcterms:modified xsi:type="dcterms:W3CDTF">2021-11-04T11:28:19Z</dcterms:modified>
</cp:coreProperties>
</file>