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40" r:id="rId1"/>
  </sheets>
  <definedNames>
    <definedName name="_xlnm._FilterDatabase" localSheetId="0" hidden="1">'VÝSLEDKOVÁ LISTINA'!#REF!</definedName>
  </definedNames>
  <calcPr calcId="152511"/>
</workbook>
</file>

<file path=xl/calcChain.xml><?xml version="1.0" encoding="utf-8"?>
<calcChain xmlns="http://schemas.openxmlformats.org/spreadsheetml/2006/main">
  <c r="G60" i="40" l="1"/>
  <c r="G61" i="40"/>
  <c r="G62" i="40"/>
  <c r="G63" i="40"/>
  <c r="G64" i="40"/>
  <c r="G65" i="40"/>
  <c r="G66" i="40"/>
  <c r="G67" i="40"/>
  <c r="G68" i="40"/>
  <c r="G69" i="40"/>
  <c r="G70" i="40"/>
  <c r="G71" i="40"/>
  <c r="G72" i="40"/>
  <c r="G73" i="40"/>
  <c r="G74" i="40"/>
  <c r="G75" i="40"/>
  <c r="G76" i="40"/>
  <c r="G77" i="40"/>
  <c r="G78" i="40"/>
  <c r="G79" i="40"/>
  <c r="G80" i="40"/>
  <c r="G81" i="40"/>
  <c r="G82" i="40"/>
  <c r="G83" i="40"/>
  <c r="G84" i="40"/>
  <c r="J14" i="40" l="1"/>
  <c r="I54" i="40"/>
  <c r="J59" i="40"/>
  <c r="E84" i="40"/>
  <c r="F84" i="40" s="1"/>
  <c r="D84" i="40"/>
  <c r="C84" i="40"/>
  <c r="E83" i="40"/>
  <c r="F83" i="40" s="1"/>
  <c r="D83" i="40"/>
  <c r="C83" i="40"/>
  <c r="E82" i="40"/>
  <c r="F82" i="40" s="1"/>
  <c r="D82" i="40"/>
  <c r="C82" i="40"/>
  <c r="E81" i="40"/>
  <c r="F81" i="40" s="1"/>
  <c r="D81" i="40"/>
  <c r="C81" i="40"/>
  <c r="E80" i="40"/>
  <c r="F80" i="40" s="1"/>
  <c r="D80" i="40"/>
  <c r="C80" i="40"/>
  <c r="E79" i="40"/>
  <c r="F79" i="40" s="1"/>
  <c r="D79" i="40"/>
  <c r="C79" i="40"/>
  <c r="E78" i="40"/>
  <c r="F78" i="40" s="1"/>
  <c r="D78" i="40"/>
  <c r="C78" i="40"/>
  <c r="E77" i="40"/>
  <c r="F77" i="40" s="1"/>
  <c r="D77" i="40"/>
  <c r="C77" i="40"/>
  <c r="E76" i="40"/>
  <c r="F76" i="40" s="1"/>
  <c r="D76" i="40"/>
  <c r="C76" i="40"/>
  <c r="E75" i="40"/>
  <c r="F75" i="40" s="1"/>
  <c r="D75" i="40"/>
  <c r="C75" i="40"/>
  <c r="E74" i="40"/>
  <c r="F74" i="40" s="1"/>
  <c r="D74" i="40"/>
  <c r="C74" i="40"/>
  <c r="E73" i="40"/>
  <c r="F73" i="40" s="1"/>
  <c r="D73" i="40"/>
  <c r="C73" i="40"/>
  <c r="E72" i="40"/>
  <c r="F72" i="40" s="1"/>
  <c r="D72" i="40"/>
  <c r="C72" i="40"/>
  <c r="E71" i="40"/>
  <c r="F71" i="40" s="1"/>
  <c r="D71" i="40"/>
  <c r="C71" i="40"/>
  <c r="E70" i="40"/>
  <c r="F70" i="40" s="1"/>
  <c r="D70" i="40"/>
  <c r="C70" i="40"/>
  <c r="E69" i="40"/>
  <c r="F69" i="40" s="1"/>
  <c r="D69" i="40"/>
  <c r="C69" i="40"/>
  <c r="E68" i="40"/>
  <c r="F68" i="40" s="1"/>
  <c r="D68" i="40"/>
  <c r="C68" i="40"/>
  <c r="E67" i="40"/>
  <c r="F67" i="40" s="1"/>
  <c r="D67" i="40"/>
  <c r="C67" i="40"/>
  <c r="E66" i="40"/>
  <c r="F66" i="40" s="1"/>
  <c r="D66" i="40"/>
  <c r="C66" i="40"/>
  <c r="E65" i="40"/>
  <c r="F65" i="40" s="1"/>
  <c r="D65" i="40"/>
  <c r="C65" i="40"/>
  <c r="E64" i="40"/>
  <c r="F64" i="40" s="1"/>
  <c r="D64" i="40"/>
  <c r="C64" i="40"/>
  <c r="E63" i="40"/>
  <c r="F63" i="40" s="1"/>
  <c r="D63" i="40"/>
  <c r="C63" i="40"/>
  <c r="E62" i="40"/>
  <c r="F62" i="40" s="1"/>
  <c r="D62" i="40"/>
  <c r="C62" i="40"/>
  <c r="E61" i="40"/>
  <c r="F61" i="40" s="1"/>
  <c r="D61" i="40"/>
  <c r="C61" i="40"/>
  <c r="E60" i="40"/>
  <c r="F60" i="40" s="1"/>
  <c r="D60" i="40"/>
  <c r="C60" i="40"/>
  <c r="K24" i="40"/>
  <c r="I32" i="40"/>
  <c r="K45" i="40"/>
  <c r="K21" i="40"/>
  <c r="J28" i="40"/>
  <c r="M29" i="40"/>
  <c r="M32" i="40"/>
  <c r="K33" i="40"/>
  <c r="M38" i="40"/>
  <c r="M43" i="40"/>
  <c r="M46" i="40"/>
  <c r="M16" i="40"/>
  <c r="I14" i="40"/>
  <c r="K14" i="40"/>
  <c r="M14" i="40"/>
  <c r="N14" i="40"/>
  <c r="I16" i="40"/>
  <c r="K16" i="40"/>
  <c r="L16" i="40"/>
  <c r="N16" i="40"/>
  <c r="K18" i="40"/>
  <c r="M18" i="40"/>
  <c r="N18" i="40"/>
  <c r="I21" i="40"/>
  <c r="J21" i="40"/>
  <c r="L21" i="40"/>
  <c r="N21" i="40"/>
  <c r="M24" i="40"/>
  <c r="J25" i="40"/>
  <c r="L25" i="40"/>
  <c r="I28" i="40"/>
  <c r="K28" i="40"/>
  <c r="L30" i="40"/>
  <c r="I31" i="40"/>
  <c r="I33" i="40"/>
  <c r="J33" i="40"/>
  <c r="L34" i="40"/>
  <c r="J38" i="40"/>
  <c r="L38" i="40"/>
  <c r="K40" i="40"/>
  <c r="N40" i="40"/>
  <c r="N44" i="40"/>
  <c r="J46" i="40"/>
  <c r="K46" i="40"/>
  <c r="N10" i="40"/>
  <c r="J71" i="40" l="1"/>
  <c r="I36" i="40"/>
  <c r="N24" i="40"/>
  <c r="M22" i="40"/>
  <c r="J75" i="40"/>
  <c r="J82" i="40"/>
  <c r="J66" i="40"/>
  <c r="J45" i="40"/>
  <c r="L39" i="40"/>
  <c r="K38" i="40"/>
  <c r="M30" i="40"/>
  <c r="K30" i="40"/>
  <c r="N25" i="40"/>
  <c r="K25" i="40"/>
  <c r="I20" i="40"/>
  <c r="J39" i="40"/>
  <c r="K19" i="40"/>
  <c r="I17" i="40"/>
  <c r="J83" i="40"/>
  <c r="J79" i="40"/>
  <c r="J74" i="40"/>
  <c r="J67" i="40"/>
  <c r="J63" i="40"/>
  <c r="L54" i="40"/>
  <c r="K31" i="40"/>
  <c r="L44" i="40"/>
  <c r="L40" i="40"/>
  <c r="N39" i="40"/>
  <c r="K39" i="40"/>
  <c r="K36" i="40"/>
  <c r="J31" i="40"/>
  <c r="K23" i="40"/>
  <c r="J15" i="40"/>
  <c r="K42" i="40"/>
  <c r="M40" i="40"/>
  <c r="J36" i="40"/>
  <c r="M23" i="40"/>
  <c r="N46" i="40"/>
  <c r="L46" i="40"/>
  <c r="N45" i="40"/>
  <c r="L45" i="40"/>
  <c r="K44" i="40"/>
  <c r="J44" i="40"/>
  <c r="I44" i="40"/>
  <c r="L43" i="40"/>
  <c r="K43" i="40"/>
  <c r="J43" i="40"/>
  <c r="I43" i="40"/>
  <c r="N41" i="40"/>
  <c r="K41" i="40"/>
  <c r="L41" i="40"/>
  <c r="J41" i="40"/>
  <c r="I41" i="40"/>
  <c r="I40" i="40"/>
  <c r="I39" i="40"/>
  <c r="I38" i="40"/>
  <c r="K37" i="40"/>
  <c r="J37" i="40"/>
  <c r="I37" i="40"/>
  <c r="N37" i="40"/>
  <c r="L37" i="40"/>
  <c r="N36" i="40"/>
  <c r="L35" i="40"/>
  <c r="K35" i="40"/>
  <c r="J35" i="40"/>
  <c r="I35" i="40"/>
  <c r="N35" i="40"/>
  <c r="N33" i="40"/>
  <c r="L33" i="40"/>
  <c r="L32" i="40"/>
  <c r="K32" i="40"/>
  <c r="J32" i="40"/>
  <c r="M31" i="40"/>
  <c r="L31" i="40"/>
  <c r="J30" i="40"/>
  <c r="I30" i="40"/>
  <c r="I29" i="40"/>
  <c r="N28" i="40"/>
  <c r="L28" i="40"/>
  <c r="N27" i="40"/>
  <c r="L27" i="40"/>
  <c r="K27" i="40"/>
  <c r="J27" i="40"/>
  <c r="I27" i="40"/>
  <c r="N26" i="40"/>
  <c r="I25" i="40"/>
  <c r="J24" i="40"/>
  <c r="I24" i="40"/>
  <c r="L22" i="40"/>
  <c r="K22" i="40"/>
  <c r="I22" i="40"/>
  <c r="N22" i="40"/>
  <c r="J19" i="40"/>
  <c r="I19" i="40"/>
  <c r="L18" i="40"/>
  <c r="J18" i="40"/>
  <c r="M82" i="40"/>
  <c r="M78" i="40"/>
  <c r="M74" i="40"/>
  <c r="M70" i="40"/>
  <c r="M66" i="40"/>
  <c r="M62" i="40"/>
  <c r="J70" i="40"/>
  <c r="M81" i="40"/>
  <c r="M77" i="40"/>
  <c r="M73" i="40"/>
  <c r="M69" i="40"/>
  <c r="M65" i="40"/>
  <c r="M61" i="40"/>
  <c r="J78" i="40"/>
  <c r="J62" i="40"/>
  <c r="J81" i="40"/>
  <c r="J77" i="40"/>
  <c r="J73" i="40"/>
  <c r="J69" i="40"/>
  <c r="J65" i="40"/>
  <c r="J61" i="40"/>
  <c r="M84" i="40"/>
  <c r="M80" i="40"/>
  <c r="M76" i="40"/>
  <c r="M72" i="40"/>
  <c r="M68" i="40"/>
  <c r="M64" i="40"/>
  <c r="M60" i="40"/>
  <c r="J84" i="40"/>
  <c r="J80" i="40"/>
  <c r="J76" i="40"/>
  <c r="J72" i="40"/>
  <c r="J68" i="40"/>
  <c r="J64" i="40"/>
  <c r="J60" i="40"/>
  <c r="M83" i="40"/>
  <c r="M79" i="40"/>
  <c r="M75" i="40"/>
  <c r="M71" i="40"/>
  <c r="M67" i="40"/>
  <c r="M63" i="40"/>
  <c r="J58" i="40"/>
  <c r="M56" i="40"/>
  <c r="J56" i="40"/>
  <c r="N42" i="40"/>
  <c r="K34" i="40"/>
  <c r="L26" i="40"/>
  <c r="J23" i="40"/>
  <c r="J17" i="40"/>
  <c r="M45" i="40"/>
  <c r="K26" i="40"/>
  <c r="I23" i="40"/>
  <c r="N20" i="40"/>
  <c r="L15" i="40"/>
  <c r="M17" i="40"/>
  <c r="N17" i="40"/>
  <c r="L42" i="40"/>
  <c r="J34" i="40"/>
  <c r="N29" i="40"/>
  <c r="I34" i="40"/>
  <c r="J26" i="40"/>
  <c r="L20" i="40"/>
  <c r="M15" i="40"/>
  <c r="N15" i="40"/>
  <c r="J42" i="40"/>
  <c r="K29" i="40"/>
  <c r="I26" i="40"/>
  <c r="N23" i="40"/>
  <c r="K20" i="40"/>
  <c r="M36" i="40"/>
  <c r="M19" i="40"/>
  <c r="N19" i="40"/>
  <c r="I42" i="40"/>
  <c r="N34" i="40"/>
  <c r="J29" i="40"/>
  <c r="J20" i="40"/>
  <c r="L17" i="40"/>
  <c r="I15" i="40"/>
  <c r="L84" i="40"/>
  <c r="L83" i="40"/>
  <c r="L82" i="40"/>
  <c r="L81" i="40"/>
  <c r="L80" i="40"/>
  <c r="L79" i="40"/>
  <c r="L78" i="40"/>
  <c r="L77" i="40"/>
  <c r="L76" i="40"/>
  <c r="L75" i="40"/>
  <c r="L74" i="40"/>
  <c r="L73" i="40"/>
  <c r="L72" i="40"/>
  <c r="L71" i="40"/>
  <c r="L70" i="40"/>
  <c r="L69" i="40"/>
  <c r="L68" i="40"/>
  <c r="L67" i="40"/>
  <c r="L66" i="40"/>
  <c r="L65" i="40"/>
  <c r="L64" i="40"/>
  <c r="L63" i="40"/>
  <c r="L62" i="40"/>
  <c r="L61" i="40"/>
  <c r="L60" i="40"/>
  <c r="L59" i="40"/>
  <c r="L58" i="40"/>
  <c r="L56" i="40"/>
  <c r="L55" i="40"/>
  <c r="J53" i="40"/>
  <c r="K84" i="40"/>
  <c r="K83" i="40"/>
  <c r="K82" i="40"/>
  <c r="K81" i="40"/>
  <c r="K80" i="40"/>
  <c r="K79" i="40"/>
  <c r="K78" i="40"/>
  <c r="K77" i="40"/>
  <c r="K76" i="40"/>
  <c r="K75" i="40"/>
  <c r="K74" i="40"/>
  <c r="K73" i="40"/>
  <c r="K72" i="40"/>
  <c r="K71" i="40"/>
  <c r="K70" i="40"/>
  <c r="K69" i="40"/>
  <c r="K68" i="40"/>
  <c r="K67" i="40"/>
  <c r="K66" i="40"/>
  <c r="K65" i="40"/>
  <c r="K64" i="40"/>
  <c r="K63" i="40"/>
  <c r="K62" i="40"/>
  <c r="K61" i="40"/>
  <c r="K60" i="40"/>
  <c r="K59" i="40"/>
  <c r="K58" i="40"/>
  <c r="K57" i="40"/>
  <c r="K56" i="40"/>
  <c r="K55" i="40"/>
  <c r="J57" i="40"/>
  <c r="J55" i="40"/>
  <c r="I84" i="40"/>
  <c r="I83" i="40"/>
  <c r="I82" i="40"/>
  <c r="I81" i="40"/>
  <c r="I80" i="40"/>
  <c r="I79" i="40"/>
  <c r="I78" i="40"/>
  <c r="I77" i="40"/>
  <c r="I76" i="40"/>
  <c r="I75" i="40"/>
  <c r="I74" i="40"/>
  <c r="I73" i="40"/>
  <c r="I72" i="40"/>
  <c r="I71" i="40"/>
  <c r="I70" i="40"/>
  <c r="I69" i="40"/>
  <c r="I68" i="40"/>
  <c r="I67" i="40"/>
  <c r="I66" i="40"/>
  <c r="I65" i="40"/>
  <c r="I64" i="40"/>
  <c r="I63" i="40"/>
  <c r="I62" i="40"/>
  <c r="I61" i="40"/>
  <c r="I60" i="40"/>
  <c r="I59" i="40"/>
  <c r="I58" i="40"/>
  <c r="I57" i="40"/>
  <c r="I56" i="40"/>
  <c r="I5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5" i="40"/>
  <c r="M57" i="40"/>
  <c r="N53" i="40"/>
  <c r="L53" i="40"/>
  <c r="K53" i="40"/>
  <c r="I53" i="40"/>
  <c r="N54" i="40"/>
  <c r="J54" i="40"/>
  <c r="K54" i="40"/>
  <c r="I52" i="40"/>
  <c r="K52" i="40"/>
  <c r="M52" i="40"/>
  <c r="M53" i="40" s="1"/>
  <c r="M54" i="40" s="1"/>
  <c r="J52" i="40"/>
  <c r="L52" i="40"/>
  <c r="N52" i="40"/>
  <c r="N56" i="40" s="1"/>
  <c r="L13" i="40"/>
  <c r="N13" i="40"/>
  <c r="J13" i="40"/>
  <c r="K13" i="40"/>
  <c r="L57" i="40" l="1"/>
  <c r="M55" i="40"/>
  <c r="M58" i="40" s="1"/>
  <c r="M59" i="40" s="1"/>
  <c r="N50" i="40"/>
  <c r="M50" i="40"/>
  <c r="L50" i="40"/>
  <c r="K50" i="40"/>
  <c r="J50" i="40"/>
  <c r="I50" i="40"/>
  <c r="N12" i="40"/>
  <c r="M12" i="40"/>
  <c r="K12" i="40"/>
  <c r="L12" i="40"/>
  <c r="J12" i="40"/>
  <c r="I12" i="40"/>
  <c r="I13" i="40"/>
  <c r="I18" i="40" l="1"/>
  <c r="I45" i="40"/>
  <c r="I46" i="40" s="1"/>
  <c r="L14" i="40"/>
  <c r="M13" i="40"/>
  <c r="M20" i="40" s="1"/>
  <c r="J16" i="40"/>
  <c r="J22" i="40" s="1"/>
  <c r="K15" i="40"/>
  <c r="K17" i="40" s="1"/>
  <c r="N30" i="40"/>
  <c r="N31" i="40" s="1"/>
  <c r="J40" i="40" l="1"/>
  <c r="M21" i="40"/>
  <c r="N32" i="40"/>
  <c r="M25" i="40"/>
  <c r="L19" i="40"/>
  <c r="M26" i="40" l="1"/>
  <c r="M27" i="40" s="1"/>
  <c r="L23" i="40"/>
  <c r="N38" i="40"/>
  <c r="N43" i="40" s="1"/>
  <c r="M28" i="40" l="1"/>
  <c r="L24" i="40"/>
  <c r="L29" i="40" s="1"/>
  <c r="L36" i="40" s="1"/>
  <c r="M33" i="40" l="1"/>
  <c r="M34" i="40" s="1"/>
  <c r="M35" i="40" s="1"/>
  <c r="M37" i="40" s="1"/>
  <c r="M39" i="40" s="1"/>
  <c r="M41" i="40" s="1"/>
  <c r="M42" i="40" s="1"/>
  <c r="M44" i="40" s="1"/>
</calcChain>
</file>

<file path=xl/sharedStrings.xml><?xml version="1.0" encoding="utf-8"?>
<sst xmlns="http://schemas.openxmlformats.org/spreadsheetml/2006/main" count="287" uniqueCount="113">
  <si>
    <t>Příjmení</t>
  </si>
  <si>
    <t>Jméno</t>
  </si>
  <si>
    <t>Oddíl</t>
  </si>
  <si>
    <t>Petr</t>
  </si>
  <si>
    <t>Jaromír</t>
  </si>
  <si>
    <t>Tomáš</t>
  </si>
  <si>
    <t>Březina</t>
  </si>
  <si>
    <t>Čižinský</t>
  </si>
  <si>
    <t>Martin</t>
  </si>
  <si>
    <t>Dolejš</t>
  </si>
  <si>
    <t>Radomír</t>
  </si>
  <si>
    <t>Doležal</t>
  </si>
  <si>
    <t>Michal</t>
  </si>
  <si>
    <t>Jan</t>
  </si>
  <si>
    <t>Josef</t>
  </si>
  <si>
    <t>Matějovský</t>
  </si>
  <si>
    <t>Pavel</t>
  </si>
  <si>
    <t>Miřejovský</t>
  </si>
  <si>
    <t>Novák</t>
  </si>
  <si>
    <t>Nový</t>
  </si>
  <si>
    <t>Břetislav</t>
  </si>
  <si>
    <t>Milan</t>
  </si>
  <si>
    <t>Paukert</t>
  </si>
  <si>
    <t>Jiří</t>
  </si>
  <si>
    <t>Pokorný</t>
  </si>
  <si>
    <t>Procházka</t>
  </si>
  <si>
    <t>Rabiňák</t>
  </si>
  <si>
    <t>Rožánek</t>
  </si>
  <si>
    <t>Vladimír</t>
  </si>
  <si>
    <t>Šnajberk</t>
  </si>
  <si>
    <t>Urban</t>
  </si>
  <si>
    <t>Alice</t>
  </si>
  <si>
    <t>Jana</t>
  </si>
  <si>
    <t>Norková</t>
  </si>
  <si>
    <t>Zdena</t>
  </si>
  <si>
    <t>Flieglová</t>
  </si>
  <si>
    <t>Alena</t>
  </si>
  <si>
    <t>Požgayová</t>
  </si>
  <si>
    <t>Dolejšová</t>
  </si>
  <si>
    <t>Jitka</t>
  </si>
  <si>
    <t>SABZO</t>
  </si>
  <si>
    <t>Mališová</t>
  </si>
  <si>
    <t>Karla</t>
  </si>
  <si>
    <t>Bradáč</t>
  </si>
  <si>
    <t>Jiří ml.</t>
  </si>
  <si>
    <t>A</t>
  </si>
  <si>
    <t>B</t>
  </si>
  <si>
    <t>C</t>
  </si>
  <si>
    <t>D</t>
  </si>
  <si>
    <t>E</t>
  </si>
  <si>
    <t>F</t>
  </si>
  <si>
    <t>Fojtík</t>
  </si>
  <si>
    <t>Zbyněk</t>
  </si>
  <si>
    <t>Šimerová</t>
  </si>
  <si>
    <t xml:space="preserve"> </t>
  </si>
  <si>
    <t>VÝSLEDKOVÁ LISTINA</t>
  </si>
  <si>
    <t>Datum:</t>
  </si>
  <si>
    <t>Ročník:</t>
  </si>
  <si>
    <t>MUŽI</t>
  </si>
  <si>
    <t>Poř.</t>
  </si>
  <si>
    <t>Kat.</t>
  </si>
  <si>
    <t>ŽENY</t>
  </si>
  <si>
    <t>Sodomka</t>
  </si>
  <si>
    <t>Šiman</t>
  </si>
  <si>
    <t>Eduard</t>
  </si>
  <si>
    <t>Teplý</t>
  </si>
  <si>
    <t>Ondřej</t>
  </si>
  <si>
    <t>Tomáš ml.</t>
  </si>
  <si>
    <t>Cedrych</t>
  </si>
  <si>
    <t>Karel</t>
  </si>
  <si>
    <t>Start.</t>
  </si>
  <si>
    <t>číslo</t>
  </si>
  <si>
    <t>Rok</t>
  </si>
  <si>
    <t>narození</t>
  </si>
  <si>
    <t>Hoke</t>
  </si>
  <si>
    <t>Vacarda</t>
  </si>
  <si>
    <t>Hanousek</t>
  </si>
  <si>
    <t>Jakub</t>
  </si>
  <si>
    <t>čas</t>
  </si>
  <si>
    <t>Pohlaví</t>
  </si>
  <si>
    <t>M</t>
  </si>
  <si>
    <t>Ž</t>
  </si>
  <si>
    <t>Půda</t>
  </si>
  <si>
    <t>Běh Vídrholcem</t>
  </si>
  <si>
    <t>20.</t>
  </si>
  <si>
    <t>Šafránková</t>
  </si>
  <si>
    <t>Klára</t>
  </si>
  <si>
    <t>MUSHER KLUB JCC</t>
  </si>
  <si>
    <t>Jindrová</t>
  </si>
  <si>
    <t>Rohožník</t>
  </si>
  <si>
    <t>Matoušek</t>
  </si>
  <si>
    <t>Eurobike</t>
  </si>
  <si>
    <t>Beránek</t>
  </si>
  <si>
    <t>Daniel</t>
  </si>
  <si>
    <t>Praha</t>
  </si>
  <si>
    <t>Holub</t>
  </si>
  <si>
    <t>Bering</t>
  </si>
  <si>
    <t>Chvátal</t>
  </si>
  <si>
    <t>Úvaly</t>
  </si>
  <si>
    <t>Bukvai</t>
  </si>
  <si>
    <t>Miloš</t>
  </si>
  <si>
    <t>Povážská Bystrica</t>
  </si>
  <si>
    <t>Křížek</t>
  </si>
  <si>
    <t>TOBI</t>
  </si>
  <si>
    <t>Výsledky zapsala: Alena Flieglová</t>
  </si>
  <si>
    <t>20. ročníku Běhu Vídrholcem se za příjemného letního počasí (27 ° C) zúčastnilo 35 mužů a 8 žen, všem děkujeme za účast.</t>
  </si>
  <si>
    <t>Ředitel závodu Jan Pěkný děkuje svým pomocníkům: Jaromíru Čižinskému, Jarmile Zeidlerové a Aleně Flieglové .</t>
  </si>
  <si>
    <t>do 49</t>
  </si>
  <si>
    <t>do 69</t>
  </si>
  <si>
    <t>do 59</t>
  </si>
  <si>
    <t>do 39</t>
  </si>
  <si>
    <t>do 29</t>
  </si>
  <si>
    <t>70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</si>
</sst>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[$-405]General"/>
    <numFmt numFmtId="169" formatCode="hh:mm:ss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8" fontId="12" fillId="0" borderId="0" applyFont="0" applyBorder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169" fontId="11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showGridLines="0" tabSelected="1" zoomScaleNormal="100" workbookViewId="0">
      <selection activeCell="S40" sqref="S40"/>
    </sheetView>
  </sheetViews>
  <sheetFormatPr defaultColWidth="9.140625" defaultRowHeight="12.75" x14ac:dyDescent="0.2"/>
  <cols>
    <col min="1" max="1" width="4.85546875" style="11" customWidth="1"/>
    <col min="2" max="2" width="5.42578125" style="11" customWidth="1"/>
    <col min="3" max="3" width="12.7109375" style="11" customWidth="1"/>
    <col min="4" max="4" width="11.42578125" style="11" customWidth="1"/>
    <col min="5" max="5" width="8" style="30" customWidth="1"/>
    <col min="6" max="6" width="13.42578125" style="11" customWidth="1"/>
    <col min="7" max="7" width="20.7109375" style="11" customWidth="1"/>
    <col min="8" max="8" width="10.7109375" style="11" customWidth="1"/>
    <col min="9" max="14" width="5.42578125" style="11" customWidth="1"/>
    <col min="15" max="15" width="6.7109375" style="10" customWidth="1"/>
    <col min="16" max="16384" width="9.140625" style="11"/>
  </cols>
  <sheetData>
    <row r="1" spans="1:16" s="1" customFormat="1" ht="26.25" x14ac:dyDescent="0.4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35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75" x14ac:dyDescent="0.2">
      <c r="A5" s="26" t="s">
        <v>56</v>
      </c>
      <c r="B5" s="6"/>
      <c r="C5" s="35">
        <v>45468</v>
      </c>
      <c r="D5" s="35"/>
      <c r="E5" s="29" t="s">
        <v>57</v>
      </c>
      <c r="F5" s="8" t="s">
        <v>84</v>
      </c>
      <c r="G5" s="7"/>
      <c r="H5" s="9"/>
      <c r="I5" s="36">
        <v>3400</v>
      </c>
      <c r="J5" s="36"/>
      <c r="K5" s="36"/>
      <c r="L5" s="36"/>
      <c r="M5" s="36"/>
      <c r="N5" s="36"/>
    </row>
    <row r="6" spans="1:16" s="12" customFormat="1" ht="9.75" customHeight="1" x14ac:dyDescent="0.25">
      <c r="A6" s="37"/>
      <c r="B6" s="37"/>
      <c r="C6" s="37"/>
      <c r="D6" s="37"/>
      <c r="E6" s="37"/>
      <c r="F6" s="37"/>
      <c r="G6" s="37"/>
      <c r="H6" s="26"/>
      <c r="O6" s="13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4" customFormat="1" ht="18.75" x14ac:dyDescent="0.3">
      <c r="A8" s="33" t="s">
        <v>58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2">
      <c r="A10" s="25"/>
      <c r="B10" s="23" t="s">
        <v>70</v>
      </c>
      <c r="C10" s="25"/>
      <c r="D10" s="25"/>
      <c r="E10" s="21" t="s">
        <v>72</v>
      </c>
      <c r="F10" s="25"/>
      <c r="G10" s="25"/>
      <c r="H10" s="25"/>
      <c r="I10" s="15">
        <v>29</v>
      </c>
      <c r="J10" s="15">
        <v>39</v>
      </c>
      <c r="K10" s="15">
        <v>49</v>
      </c>
      <c r="L10" s="15">
        <v>59</v>
      </c>
      <c r="M10" s="15">
        <v>69</v>
      </c>
      <c r="N10" s="16">
        <f>M10+1</f>
        <v>70</v>
      </c>
      <c r="O10" s="25"/>
    </row>
    <row r="11" spans="1:16" x14ac:dyDescent="0.2">
      <c r="A11" s="22" t="s">
        <v>59</v>
      </c>
      <c r="B11" s="24" t="s">
        <v>71</v>
      </c>
      <c r="C11" s="22" t="s">
        <v>0</v>
      </c>
      <c r="D11" s="22" t="s">
        <v>1</v>
      </c>
      <c r="E11" s="22" t="s">
        <v>73</v>
      </c>
      <c r="F11" s="22" t="s">
        <v>60</v>
      </c>
      <c r="G11" s="22" t="s">
        <v>2</v>
      </c>
      <c r="H11" s="22" t="s">
        <v>78</v>
      </c>
      <c r="I11" s="17" t="s">
        <v>45</v>
      </c>
      <c r="J11" s="17" t="s">
        <v>46</v>
      </c>
      <c r="K11" s="17" t="s">
        <v>47</v>
      </c>
      <c r="L11" s="17" t="s">
        <v>48</v>
      </c>
      <c r="M11" s="17" t="s">
        <v>49</v>
      </c>
      <c r="N11" s="17" t="s">
        <v>50</v>
      </c>
      <c r="O11" s="22" t="s">
        <v>79</v>
      </c>
    </row>
    <row r="12" spans="1:16" x14ac:dyDescent="0.2">
      <c r="A12" s="18">
        <v>1</v>
      </c>
      <c r="B12" s="19">
        <v>166</v>
      </c>
      <c r="C12" s="31" t="s">
        <v>43</v>
      </c>
      <c r="D12" s="31" t="s">
        <v>23</v>
      </c>
      <c r="E12" s="18">
        <v>1982</v>
      </c>
      <c r="F12" s="18" t="s">
        <v>107</v>
      </c>
      <c r="G12" s="31" t="s">
        <v>40</v>
      </c>
      <c r="H12" s="27">
        <v>8.4027777777777781E-3</v>
      </c>
      <c r="I12" s="20" t="str">
        <f>IF(ISNUMBER($E12), IF(AND($E12&gt;1900,YEAR($C$5)-$E12&lt;=$I$10),COUNT($I$11:$I11)+1,""),"")</f>
        <v/>
      </c>
      <c r="J12" s="20" t="str">
        <f>IF(ISNUMBER($E12), IF(AND($E12&gt;1900,YEAR($C$5)-$E12&gt;I$10,YEAR($C$5)-$E12&lt;=J$10),COUNT(J$11:J11)+1,""),"")</f>
        <v/>
      </c>
      <c r="K12" s="20">
        <f>IF(ISNUMBER($E12), IF(AND($E12&gt;1900,YEAR($C$5)-$E12&gt;J$10,YEAR($C$5)-$E12&lt;=K$10),COUNT(K$11:K11)+1,""),"")</f>
        <v>1</v>
      </c>
      <c r="L12" s="20" t="str">
        <f>IF(ISNUMBER($E12), IF(AND($E12&gt;1900,YEAR($C$5)-$E12&gt;K$10,YEAR($C$5)-$E12&lt;=L$10),COUNT(L$11:L11)+1,""),"")</f>
        <v/>
      </c>
      <c r="M12" s="20" t="str">
        <f>IF(ISNUMBER($E12), IF(AND($E12&gt;1900,YEAR($C$5)-$E12&gt;L$10,YEAR($C$5)-$E12&lt;=M$10),COUNT(M$11:M11)+1,""),"")</f>
        <v/>
      </c>
      <c r="N12" s="20" t="str">
        <f>IF(ISNUMBER($E12), IF(AND($E12&gt;1900,YEAR($C$5)-$E12&gt;M$10),COUNT(N$11:N11)+1,""),"")</f>
        <v/>
      </c>
      <c r="O12" s="28" t="s">
        <v>80</v>
      </c>
    </row>
    <row r="13" spans="1:16" x14ac:dyDescent="0.2">
      <c r="A13" s="18">
        <v>2</v>
      </c>
      <c r="B13" s="19">
        <v>184</v>
      </c>
      <c r="C13" s="31" t="s">
        <v>75</v>
      </c>
      <c r="D13" s="31" t="s">
        <v>28</v>
      </c>
      <c r="E13" s="18">
        <v>1959</v>
      </c>
      <c r="F13" s="18" t="s">
        <v>108</v>
      </c>
      <c r="G13" s="31" t="s">
        <v>40</v>
      </c>
      <c r="H13" s="27">
        <v>8.9699074074074073E-3</v>
      </c>
      <c r="I13" s="20" t="str">
        <f>IF(ISNUMBER($E13), IF(AND($E13&gt;1900,YEAR($C$5)-$E13&lt;=$I$10),COUNT($I$11:$I12)+1,""),"")</f>
        <v/>
      </c>
      <c r="J13" s="20" t="str">
        <f>IF(ISNUMBER($E13), IF(AND($E13&gt;1900,YEAR($C$5)-$E13&gt;I$10,YEAR($C$5)-$E13&lt;=J$10),COUNT(J$11:J12)+1,""),"")</f>
        <v/>
      </c>
      <c r="K13" s="20" t="str">
        <f>IF(ISNUMBER($E13), IF(AND($E13&gt;1900,YEAR($C$5)-$E13&gt;J$10,YEAR($C$5)-$E13&lt;=K$10),COUNT(K$11:K12)+1,""),"")</f>
        <v/>
      </c>
      <c r="L13" s="20" t="str">
        <f>IF(ISNUMBER($E13), IF(AND($E13&gt;1900,YEAR($C$5)-$E13&gt;K$10,YEAR($C$5)-$E13&lt;=L$10),COUNT(L$11:L12)+1,""),"")</f>
        <v/>
      </c>
      <c r="M13" s="20">
        <f>IF(ISNUMBER($E13), IF(AND($E13&gt;1900,YEAR($C$5)-$E13&gt;L$10,YEAR($C$5)-$E13&lt;=M$10),COUNT(M$11:M12)+1,""),"")</f>
        <v>1</v>
      </c>
      <c r="N13" s="20" t="str">
        <f>IF(ISNUMBER($E13), IF(AND($E13&gt;1900,YEAR($C$5)-$E13&gt;M$10),COUNT(N$11:N12)+1,""),"")</f>
        <v/>
      </c>
      <c r="O13" s="28" t="s">
        <v>80</v>
      </c>
    </row>
    <row r="14" spans="1:16" x14ac:dyDescent="0.2">
      <c r="A14" s="18">
        <v>3</v>
      </c>
      <c r="B14" s="19">
        <v>7</v>
      </c>
      <c r="C14" s="31" t="s">
        <v>102</v>
      </c>
      <c r="D14" s="31" t="s">
        <v>8</v>
      </c>
      <c r="E14" s="18">
        <v>1972</v>
      </c>
      <c r="F14" s="18" t="s">
        <v>109</v>
      </c>
      <c r="G14" s="31" t="s">
        <v>103</v>
      </c>
      <c r="H14" s="27">
        <v>9.0624999999999994E-3</v>
      </c>
      <c r="I14" s="20" t="str">
        <f>IF(ISNUMBER($E14), IF(AND($E14&gt;1900,YEAR($C$5)-$E14&lt;=$I$10),COUNT($I$11:$I13)+1,""),"")</f>
        <v/>
      </c>
      <c r="J14" s="20" t="str">
        <f>IF(ISNUMBER($E14), IF(AND($E14&gt;1900,YEAR($C$5)-$E14&gt;I$10,YEAR($C$5)-$E14&lt;=J$10),COUNT(J$11:J13)+1,""),"")</f>
        <v/>
      </c>
      <c r="K14" s="20" t="str">
        <f>IF(ISNUMBER($E14), IF(AND($E14&gt;1900,YEAR($C$5)-$E14&gt;J$10,YEAR($C$5)-$E14&lt;=K$10),COUNT(K$11:K13)+1,""),"")</f>
        <v/>
      </c>
      <c r="L14" s="20">
        <f>IF(ISNUMBER($E14), IF(AND($E14&gt;1900,YEAR($C$5)-$E14&gt;K$10,YEAR($C$5)-$E14&lt;=L$10),COUNT(L$11:L13)+1,""),"")</f>
        <v>1</v>
      </c>
      <c r="M14" s="20" t="str">
        <f>IF(ISNUMBER($E14), IF(AND($E14&gt;1900,YEAR($C$5)-$E14&gt;L$10,YEAR($C$5)-$E14&lt;=M$10),COUNT(M$11:M13)+1,""),"")</f>
        <v/>
      </c>
      <c r="N14" s="20" t="str">
        <f>IF(ISNUMBER($E14), IF(AND($E14&gt;1900,YEAR($C$5)-$E14&gt;M$10),COUNT(N$11:N13)+1,""),"")</f>
        <v/>
      </c>
      <c r="O14" s="28" t="s">
        <v>80</v>
      </c>
    </row>
    <row r="15" spans="1:16" x14ac:dyDescent="0.2">
      <c r="A15" s="18">
        <v>4</v>
      </c>
      <c r="B15" s="19">
        <v>178</v>
      </c>
      <c r="C15" s="31" t="s">
        <v>65</v>
      </c>
      <c r="D15" s="31" t="s">
        <v>66</v>
      </c>
      <c r="E15" s="18">
        <v>1978</v>
      </c>
      <c r="F15" s="18" t="s">
        <v>107</v>
      </c>
      <c r="G15" s="31" t="s">
        <v>40</v>
      </c>
      <c r="H15" s="27">
        <v>9.1087962962962971E-3</v>
      </c>
      <c r="I15" s="20" t="str">
        <f>IF(ISNUMBER($E15), IF(AND($E15&gt;1900,YEAR($C$5)-$E15&lt;=$I$10),COUNT($I$11:$I14)+1,""),"")</f>
        <v/>
      </c>
      <c r="J15" s="20" t="str">
        <f>IF(ISNUMBER($E15), IF(AND($E15&gt;1900,YEAR($C$5)-$E15&gt;I$10,YEAR($C$5)-$E15&lt;=J$10),COUNT(J$11:J14)+1,""),"")</f>
        <v/>
      </c>
      <c r="K15" s="20">
        <f>IF(ISNUMBER($E15), IF(AND($E15&gt;1900,YEAR($C$5)-$E15&gt;J$10,YEAR($C$5)-$E15&lt;=K$10),COUNT(K$11:K14)+1,""),"")</f>
        <v>2</v>
      </c>
      <c r="L15" s="20" t="str">
        <f>IF(ISNUMBER($E15), IF(AND($E15&gt;1900,YEAR($C$5)-$E15&gt;K$10,YEAR($C$5)-$E15&lt;=L$10),COUNT(L$11:L14)+1,""),"")</f>
        <v/>
      </c>
      <c r="M15" s="20" t="str">
        <f>IF(ISNUMBER($E15), IF(AND($E15&gt;1900,YEAR($C$5)-$E15&gt;L$10,YEAR($C$5)-$E15&lt;=M$10),COUNT(M$11:M14)+1,""),"")</f>
        <v/>
      </c>
      <c r="N15" s="20" t="str">
        <f>IF(ISNUMBER($E15), IF(AND($E15&gt;1900,YEAR($C$5)-$E15&gt;M$10),COUNT(N$11:N14)+1,""),"")</f>
        <v/>
      </c>
      <c r="O15" s="28" t="s">
        <v>80</v>
      </c>
    </row>
    <row r="16" spans="1:16" x14ac:dyDescent="0.2">
      <c r="A16" s="18">
        <v>5</v>
      </c>
      <c r="B16" s="19">
        <v>11</v>
      </c>
      <c r="C16" s="31" t="s">
        <v>99</v>
      </c>
      <c r="D16" s="31" t="s">
        <v>100</v>
      </c>
      <c r="E16" s="18">
        <v>1985</v>
      </c>
      <c r="F16" s="18" t="s">
        <v>110</v>
      </c>
      <c r="G16" s="31" t="s">
        <v>101</v>
      </c>
      <c r="H16" s="27">
        <v>9.2592592592592587E-3</v>
      </c>
      <c r="I16" s="20" t="str">
        <f>IF(ISNUMBER($E16), IF(AND($E16&gt;1900,YEAR($C$5)-$E16&lt;=$I$10),COUNT($I$11:$I15)+1,""),"")</f>
        <v/>
      </c>
      <c r="J16" s="20">
        <f>IF(ISNUMBER($E16), IF(AND($E16&gt;1900,YEAR($C$5)-$E16&gt;I$10,YEAR($C$5)-$E16&lt;=J$10),COUNT(J$11:J15)+1,""),"")</f>
        <v>1</v>
      </c>
      <c r="K16" s="20" t="str">
        <f>IF(ISNUMBER($E16), IF(AND($E16&gt;1900,YEAR($C$5)-$E16&gt;J$10,YEAR($C$5)-$E16&lt;=K$10),COUNT(K$11:K15)+1,""),"")</f>
        <v/>
      </c>
      <c r="L16" s="20" t="str">
        <f>IF(ISNUMBER($E16), IF(AND($E16&gt;1900,YEAR($C$5)-$E16&gt;K$10,YEAR($C$5)-$E16&lt;=L$10),COUNT(L$11:L15)+1,""),"")</f>
        <v/>
      </c>
      <c r="M16" s="20" t="str">
        <f>IF(ISNUMBER($E16), IF(AND($E16&gt;1900,YEAR($C$5)-$E16&gt;L$10,YEAR($C$5)-$E16&lt;=M$10),COUNT(M$11:M15)+1,""),"")</f>
        <v/>
      </c>
      <c r="N16" s="20" t="str">
        <f>IF(ISNUMBER($E16), IF(AND($E16&gt;1900,YEAR($C$5)-$E16&gt;M$10),COUNT(N$11:N15)+1,""),"")</f>
        <v/>
      </c>
      <c r="O16" s="28" t="s">
        <v>80</v>
      </c>
      <c r="P16" s="11" t="s">
        <v>54</v>
      </c>
    </row>
    <row r="17" spans="1:18" x14ac:dyDescent="0.2">
      <c r="A17" s="18">
        <v>6</v>
      </c>
      <c r="B17" s="19">
        <v>144</v>
      </c>
      <c r="C17" s="31" t="s">
        <v>26</v>
      </c>
      <c r="D17" s="31" t="s">
        <v>8</v>
      </c>
      <c r="E17" s="18">
        <v>1979</v>
      </c>
      <c r="F17" s="18" t="s">
        <v>107</v>
      </c>
      <c r="G17" s="31" t="s">
        <v>40</v>
      </c>
      <c r="H17" s="27">
        <v>9.5370370370370366E-3</v>
      </c>
      <c r="I17" s="20" t="str">
        <f>IF(ISNUMBER($E17), IF(AND($E17&gt;1900,YEAR($C$5)-$E17&lt;=$I$10),COUNT($I$11:$I16)+1,""),"")</f>
        <v/>
      </c>
      <c r="J17" s="20" t="str">
        <f>IF(ISNUMBER($E17), IF(AND($E17&gt;1900,YEAR($C$5)-$E17&gt;I$10,YEAR($C$5)-$E17&lt;=J$10),COUNT(J$11:J16)+1,""),"")</f>
        <v/>
      </c>
      <c r="K17" s="20">
        <f>IF(ISNUMBER($E17), IF(AND($E17&gt;1900,YEAR($C$5)-$E17&gt;J$10,YEAR($C$5)-$E17&lt;=K$10),COUNT(K$11:K16)+1,""),"")</f>
        <v>3</v>
      </c>
      <c r="L17" s="20" t="str">
        <f>IF(ISNUMBER($E17), IF(AND($E17&gt;1900,YEAR($C$5)-$E17&gt;K$10,YEAR($C$5)-$E17&lt;=L$10),COUNT(L$11:L16)+1,""),"")</f>
        <v/>
      </c>
      <c r="M17" s="20" t="str">
        <f>IF(ISNUMBER($E17), IF(AND($E17&gt;1900,YEAR($C$5)-$E17&gt;L$10,YEAR($C$5)-$E17&lt;=M$10),COUNT(M$11:M16)+1,""),"")</f>
        <v/>
      </c>
      <c r="N17" s="20" t="str">
        <f>IF(ISNUMBER($E17), IF(AND($E17&gt;1900,YEAR($C$5)-$E17&gt;M$10),COUNT(N$11:N16)+1,""),"")</f>
        <v/>
      </c>
      <c r="O17" s="28" t="s">
        <v>80</v>
      </c>
    </row>
    <row r="18" spans="1:18" x14ac:dyDescent="0.2">
      <c r="A18" s="18">
        <v>7</v>
      </c>
      <c r="B18" s="19">
        <v>5</v>
      </c>
      <c r="C18" s="31" t="s">
        <v>90</v>
      </c>
      <c r="D18" s="31" t="s">
        <v>8</v>
      </c>
      <c r="E18" s="18">
        <v>1999</v>
      </c>
      <c r="F18" s="18" t="s">
        <v>111</v>
      </c>
      <c r="G18" s="31" t="s">
        <v>91</v>
      </c>
      <c r="H18" s="27">
        <v>9.571759259259259E-3</v>
      </c>
      <c r="I18" s="20">
        <f>IF(ISNUMBER($E18), IF(AND($E18&gt;1900,YEAR($C$5)-$E18&lt;=$I$10),COUNT($I$11:$I17)+1,""),"")</f>
        <v>1</v>
      </c>
      <c r="J18" s="20" t="str">
        <f>IF(ISNUMBER($E18), IF(AND($E18&gt;1900,YEAR($C$5)-$E18&gt;I$10,YEAR($C$5)-$E18&lt;=J$10),COUNT(J$11:J17)+1,""),"")</f>
        <v/>
      </c>
      <c r="K18" s="20" t="str">
        <f>IF(ISNUMBER($E18), IF(AND($E18&gt;1900,YEAR($C$5)-$E18&gt;J$10,YEAR($C$5)-$E18&lt;=K$10),COUNT(K$11:K17)+1,""),"")</f>
        <v/>
      </c>
      <c r="L18" s="20" t="str">
        <f>IF(ISNUMBER($E18), IF(AND($E18&gt;1900,YEAR($C$5)-$E18&gt;K$10,YEAR($C$5)-$E18&lt;=L$10),COUNT(L$11:L17)+1,""),"")</f>
        <v/>
      </c>
      <c r="M18" s="20" t="str">
        <f>IF(ISNUMBER($E18), IF(AND($E18&gt;1900,YEAR($C$5)-$E18&gt;L$10,YEAR($C$5)-$E18&lt;=M$10),COUNT(M$11:M17)+1,""),"")</f>
        <v/>
      </c>
      <c r="N18" s="20" t="str">
        <f>IF(ISNUMBER($E18), IF(AND($E18&gt;1900,YEAR($C$5)-$E18&gt;M$10),COUNT(N$11:N17)+1,""),"")</f>
        <v/>
      </c>
      <c r="O18" s="28" t="s">
        <v>80</v>
      </c>
    </row>
    <row r="19" spans="1:18" x14ac:dyDescent="0.2">
      <c r="A19" s="18">
        <v>8</v>
      </c>
      <c r="B19" s="19">
        <v>179</v>
      </c>
      <c r="C19" s="31" t="s">
        <v>63</v>
      </c>
      <c r="D19" s="31" t="s">
        <v>64</v>
      </c>
      <c r="E19" s="18">
        <v>1965</v>
      </c>
      <c r="F19" s="18" t="s">
        <v>109</v>
      </c>
      <c r="G19" s="31" t="s">
        <v>40</v>
      </c>
      <c r="H19" s="27">
        <v>9.5833333333333326E-3</v>
      </c>
      <c r="I19" s="20" t="str">
        <f>IF(ISNUMBER($E19), IF(AND($E19&gt;1900,YEAR($C$5)-$E19&lt;=$I$10),COUNT($I$11:$I18)+1,""),"")</f>
        <v/>
      </c>
      <c r="J19" s="20" t="str">
        <f>IF(ISNUMBER($E19), IF(AND($E19&gt;1900,YEAR($C$5)-$E19&gt;I$10,YEAR($C$5)-$E19&lt;=J$10),COUNT(J$11:J18)+1,""),"")</f>
        <v/>
      </c>
      <c r="K19" s="20" t="str">
        <f>IF(ISNUMBER($E19), IF(AND($E19&gt;1900,YEAR($C$5)-$E19&gt;J$10,YEAR($C$5)-$E19&lt;=K$10),COUNT(K$11:K18)+1,""),"")</f>
        <v/>
      </c>
      <c r="L19" s="20">
        <f>IF(ISNUMBER($E19), IF(AND($E19&gt;1900,YEAR($C$5)-$E19&gt;K$10,YEAR($C$5)-$E19&lt;=L$10),COUNT(L$11:L18)+1,""),"")</f>
        <v>2</v>
      </c>
      <c r="M19" s="20" t="str">
        <f>IF(ISNUMBER($E19), IF(AND($E19&gt;1900,YEAR($C$5)-$E19&gt;L$10,YEAR($C$5)-$E19&lt;=M$10),COUNT(M$11:M18)+1,""),"")</f>
        <v/>
      </c>
      <c r="N19" s="20" t="str">
        <f>IF(ISNUMBER($E19), IF(AND($E19&gt;1900,YEAR($C$5)-$E19&gt;M$10),COUNT(N$11:N18)+1,""),"")</f>
        <v/>
      </c>
      <c r="O19" s="28" t="s">
        <v>80</v>
      </c>
    </row>
    <row r="20" spans="1:18" x14ac:dyDescent="0.2">
      <c r="A20" s="18">
        <v>9</v>
      </c>
      <c r="B20" s="19">
        <v>182</v>
      </c>
      <c r="C20" s="31" t="s">
        <v>74</v>
      </c>
      <c r="D20" s="31" t="s">
        <v>21</v>
      </c>
      <c r="E20" s="18">
        <v>1961</v>
      </c>
      <c r="F20" s="18" t="s">
        <v>108</v>
      </c>
      <c r="G20" s="31" t="s">
        <v>40</v>
      </c>
      <c r="H20" s="27">
        <v>1.0486111111111111E-2</v>
      </c>
      <c r="I20" s="20" t="str">
        <f>IF(ISNUMBER($E20), IF(AND($E20&gt;1900,YEAR($C$5)-$E20&lt;=$I$10),COUNT($I$11:$I19)+1,""),"")</f>
        <v/>
      </c>
      <c r="J20" s="20" t="str">
        <f>IF(ISNUMBER($E20), IF(AND($E20&gt;1900,YEAR($C$5)-$E20&gt;I$10,YEAR($C$5)-$E20&lt;=J$10),COUNT(J$11:J19)+1,""),"")</f>
        <v/>
      </c>
      <c r="K20" s="20" t="str">
        <f>IF(ISNUMBER($E20), IF(AND($E20&gt;1900,YEAR($C$5)-$E20&gt;J$10,YEAR($C$5)-$E20&lt;=K$10),COUNT(K$11:K19)+1,""),"")</f>
        <v/>
      </c>
      <c r="L20" s="20" t="str">
        <f>IF(ISNUMBER($E20), IF(AND($E20&gt;1900,YEAR($C$5)-$E20&gt;K$10,YEAR($C$5)-$E20&lt;=L$10),COUNT(L$11:L19)+1,""),"")</f>
        <v/>
      </c>
      <c r="M20" s="20">
        <f>IF(ISNUMBER($E20), IF(AND($E20&gt;1900,YEAR($C$5)-$E20&gt;L$10,YEAR($C$5)-$E20&lt;=M$10),COUNT(M$11:M19)+1,""),"")</f>
        <v>2</v>
      </c>
      <c r="N20" s="20" t="str">
        <f>IF(ISNUMBER($E20), IF(AND($E20&gt;1900,YEAR($C$5)-$E20&gt;M$10),COUNT(N$11:N19)+1,""),"")</f>
        <v/>
      </c>
      <c r="O20" s="28" t="s">
        <v>80</v>
      </c>
    </row>
    <row r="21" spans="1:18" x14ac:dyDescent="0.2">
      <c r="A21" s="18">
        <v>10</v>
      </c>
      <c r="B21" s="19">
        <v>8</v>
      </c>
      <c r="C21" s="31" t="s">
        <v>95</v>
      </c>
      <c r="D21" s="31" t="s">
        <v>16</v>
      </c>
      <c r="E21" s="18">
        <v>1964</v>
      </c>
      <c r="F21" s="18" t="s">
        <v>108</v>
      </c>
      <c r="G21" s="31" t="s">
        <v>96</v>
      </c>
      <c r="H21" s="27">
        <v>1.0590277777777778E-2</v>
      </c>
      <c r="I21" s="20" t="str">
        <f>IF(ISNUMBER($E21), IF(AND($E21&gt;1900,YEAR($C$5)-$E21&lt;=$I$10),COUNT($I$11:$I20)+1,""),"")</f>
        <v/>
      </c>
      <c r="J21" s="20" t="str">
        <f>IF(ISNUMBER($E21), IF(AND($E21&gt;1900,YEAR($C$5)-$E21&gt;I$10,YEAR($C$5)-$E21&lt;=J$10),COUNT(J$11:J20)+1,""),"")</f>
        <v/>
      </c>
      <c r="K21" s="20" t="str">
        <f>IF(ISNUMBER($E21), IF(AND($E21&gt;1900,YEAR($C$5)-$E21&gt;J$10,YEAR($C$5)-$E21&lt;=K$10),COUNT(K$11:K20)+1,""),"")</f>
        <v/>
      </c>
      <c r="L21" s="20" t="str">
        <f>IF(ISNUMBER($E21), IF(AND($E21&gt;1900,YEAR($C$5)-$E21&gt;K$10,YEAR($C$5)-$E21&lt;=L$10),COUNT(L$11:L20)+1,""),"")</f>
        <v/>
      </c>
      <c r="M21" s="20">
        <f>IF(ISNUMBER($E21), IF(AND($E21&gt;1900,YEAR($C$5)-$E21&gt;L$10,YEAR($C$5)-$E21&lt;=M$10),COUNT(M$11:M20)+1,""),"")</f>
        <v>3</v>
      </c>
      <c r="N21" s="20" t="str">
        <f>IF(ISNUMBER($E21), IF(AND($E21&gt;1900,YEAR($C$5)-$E21&gt;M$10),COUNT(N$11:N20)+1,""),"")</f>
        <v/>
      </c>
      <c r="O21" s="28" t="s">
        <v>80</v>
      </c>
      <c r="R21" s="11" t="s">
        <v>54</v>
      </c>
    </row>
    <row r="22" spans="1:18" x14ac:dyDescent="0.2">
      <c r="A22" s="18">
        <v>11</v>
      </c>
      <c r="B22" s="19">
        <v>185</v>
      </c>
      <c r="C22" s="31" t="s">
        <v>76</v>
      </c>
      <c r="D22" s="31" t="s">
        <v>77</v>
      </c>
      <c r="E22" s="18">
        <v>1991</v>
      </c>
      <c r="F22" s="18" t="s">
        <v>110</v>
      </c>
      <c r="G22" s="31" t="s">
        <v>40</v>
      </c>
      <c r="H22" s="27">
        <v>1.0729166666666666E-2</v>
      </c>
      <c r="I22" s="20" t="str">
        <f>IF(ISNUMBER($E22), IF(AND($E22&gt;1900,YEAR($C$5)-$E22&lt;=$I$10),COUNT($I$11:$I21)+1,""),"")</f>
        <v/>
      </c>
      <c r="J22" s="20">
        <f>IF(ISNUMBER($E22), IF(AND($E22&gt;1900,YEAR($C$5)-$E22&gt;I$10,YEAR($C$5)-$E22&lt;=J$10),COUNT(J$11:J21)+1,""),"")</f>
        <v>2</v>
      </c>
      <c r="K22" s="20" t="str">
        <f>IF(ISNUMBER($E22), IF(AND($E22&gt;1900,YEAR($C$5)-$E22&gt;J$10,YEAR($C$5)-$E22&lt;=K$10),COUNT(K$11:K21)+1,""),"")</f>
        <v/>
      </c>
      <c r="L22" s="20" t="str">
        <f>IF(ISNUMBER($E22), IF(AND($E22&gt;1900,YEAR($C$5)-$E22&gt;K$10,YEAR($C$5)-$E22&lt;=L$10),COUNT(L$11:L21)+1,""),"")</f>
        <v/>
      </c>
      <c r="M22" s="20" t="str">
        <f>IF(ISNUMBER($E22), IF(AND($E22&gt;1900,YEAR($C$5)-$E22&gt;L$10,YEAR($C$5)-$E22&lt;=M$10),COUNT(M$11:M21)+1,""),"")</f>
        <v/>
      </c>
      <c r="N22" s="20" t="str">
        <f>IF(ISNUMBER($E22), IF(AND($E22&gt;1900,YEAR($C$5)-$E22&gt;M$10),COUNT(N$11:N21)+1,""),"")</f>
        <v/>
      </c>
      <c r="O22" s="28" t="s">
        <v>80</v>
      </c>
    </row>
    <row r="23" spans="1:18" x14ac:dyDescent="0.2">
      <c r="A23" s="18">
        <v>12</v>
      </c>
      <c r="B23" s="19">
        <v>128</v>
      </c>
      <c r="C23" s="31" t="s">
        <v>15</v>
      </c>
      <c r="D23" s="31" t="s">
        <v>16</v>
      </c>
      <c r="E23" s="18">
        <v>1965</v>
      </c>
      <c r="F23" s="18" t="s">
        <v>109</v>
      </c>
      <c r="G23" s="31" t="s">
        <v>40</v>
      </c>
      <c r="H23" s="27">
        <v>1.0844907407407407E-2</v>
      </c>
      <c r="I23" s="20" t="str">
        <f>IF(ISNUMBER($E23), IF(AND($E23&gt;1900,YEAR($C$5)-$E23&lt;=$I$10),COUNT($I$11:$I22)+1,""),"")</f>
        <v/>
      </c>
      <c r="J23" s="20" t="str">
        <f>IF(ISNUMBER($E23), IF(AND($E23&gt;1900,YEAR($C$5)-$E23&gt;I$10,YEAR($C$5)-$E23&lt;=J$10),COUNT(J$11:J22)+1,""),"")</f>
        <v/>
      </c>
      <c r="K23" s="20" t="str">
        <f>IF(ISNUMBER($E23), IF(AND($E23&gt;1900,YEAR($C$5)-$E23&gt;J$10,YEAR($C$5)-$E23&lt;=K$10),COUNT(K$11:K22)+1,""),"")</f>
        <v/>
      </c>
      <c r="L23" s="20">
        <f>IF(ISNUMBER($E23), IF(AND($E23&gt;1900,YEAR($C$5)-$E23&gt;K$10,YEAR($C$5)-$E23&lt;=L$10),COUNT(L$11:L22)+1,""),"")</f>
        <v>3</v>
      </c>
      <c r="M23" s="20" t="str">
        <f>IF(ISNUMBER($E23), IF(AND($E23&gt;1900,YEAR($C$5)-$E23&gt;L$10,YEAR($C$5)-$E23&lt;=M$10),COUNT(M$11:M22)+1,""),"")</f>
        <v/>
      </c>
      <c r="N23" s="20" t="str">
        <f>IF(ISNUMBER($E23), IF(AND($E23&gt;1900,YEAR($C$5)-$E23&gt;M$10),COUNT(N$11:N22)+1,""),"")</f>
        <v/>
      </c>
      <c r="O23" s="28" t="s">
        <v>80</v>
      </c>
    </row>
    <row r="24" spans="1:18" x14ac:dyDescent="0.2">
      <c r="A24" s="18">
        <v>13</v>
      </c>
      <c r="B24" s="19">
        <v>180</v>
      </c>
      <c r="C24" s="31" t="s">
        <v>62</v>
      </c>
      <c r="D24" s="31" t="s">
        <v>5</v>
      </c>
      <c r="E24" s="18">
        <v>1972</v>
      </c>
      <c r="F24" s="18" t="s">
        <v>109</v>
      </c>
      <c r="G24" s="31" t="s">
        <v>40</v>
      </c>
      <c r="H24" s="27">
        <v>1.1238425925925926E-2</v>
      </c>
      <c r="I24" s="20" t="str">
        <f>IF(ISNUMBER($E24), IF(AND($E24&gt;1900,YEAR($C$5)-$E24&lt;=$I$10),COUNT($I$11:$I23)+1,""),"")</f>
        <v/>
      </c>
      <c r="J24" s="20" t="str">
        <f>IF(ISNUMBER($E24), IF(AND($E24&gt;1900,YEAR($C$5)-$E24&gt;I$10,YEAR($C$5)-$E24&lt;=J$10),COUNT(J$11:J23)+1,""),"")</f>
        <v/>
      </c>
      <c r="K24" s="20" t="str">
        <f>IF(ISNUMBER($E24), IF(AND($E24&gt;1900,YEAR($C$5)-$E24&gt;J$10,YEAR($C$5)-$E24&lt;=K$10),COUNT(K$11:K23)+1,""),"")</f>
        <v/>
      </c>
      <c r="L24" s="20">
        <f>IF(ISNUMBER($E24), IF(AND($E24&gt;1900,YEAR($C$5)-$E24&gt;K$10,YEAR($C$5)-$E24&lt;=L$10),COUNT(L$11:L23)+1,""),"")</f>
        <v>4</v>
      </c>
      <c r="M24" s="20" t="str">
        <f>IF(ISNUMBER($E24), IF(AND($E24&gt;1900,YEAR($C$5)-$E24&gt;L$10,YEAR($C$5)-$E24&lt;=M$10),COUNT(M$11:M23)+1,""),"")</f>
        <v/>
      </c>
      <c r="N24" s="20" t="str">
        <f>IF(ISNUMBER($E24), IF(AND($E24&gt;1900,YEAR($C$5)-$E24&gt;M$10),COUNT(N$11:N23)+1,""),"")</f>
        <v/>
      </c>
      <c r="O24" s="28" t="s">
        <v>80</v>
      </c>
    </row>
    <row r="25" spans="1:18" x14ac:dyDescent="0.2">
      <c r="A25" s="18">
        <v>14</v>
      </c>
      <c r="B25" s="19">
        <v>115</v>
      </c>
      <c r="C25" s="31" t="s">
        <v>11</v>
      </c>
      <c r="D25" s="31" t="s">
        <v>4</v>
      </c>
      <c r="E25" s="18">
        <v>1957</v>
      </c>
      <c r="F25" s="18" t="s">
        <v>108</v>
      </c>
      <c r="G25" s="31" t="s">
        <v>40</v>
      </c>
      <c r="H25" s="27">
        <v>1.136574074074074E-2</v>
      </c>
      <c r="I25" s="20" t="str">
        <f>IF(ISNUMBER($E25), IF(AND($E25&gt;1900,YEAR($C$5)-$E25&lt;=$I$10),COUNT($I$11:$I24)+1,""),"")</f>
        <v/>
      </c>
      <c r="J25" s="20" t="str">
        <f>IF(ISNUMBER($E25), IF(AND($E25&gt;1900,YEAR($C$5)-$E25&gt;I$10,YEAR($C$5)-$E25&lt;=J$10),COUNT(J$11:J24)+1,""),"")</f>
        <v/>
      </c>
      <c r="K25" s="20" t="str">
        <f>IF(ISNUMBER($E25), IF(AND($E25&gt;1900,YEAR($C$5)-$E25&gt;J$10,YEAR($C$5)-$E25&lt;=K$10),COUNT(K$11:K24)+1,""),"")</f>
        <v/>
      </c>
      <c r="L25" s="20" t="str">
        <f>IF(ISNUMBER($E25), IF(AND($E25&gt;1900,YEAR($C$5)-$E25&gt;K$10,YEAR($C$5)-$E25&lt;=L$10),COUNT(L$11:L24)+1,""),"")</f>
        <v/>
      </c>
      <c r="M25" s="20">
        <f>IF(ISNUMBER($E25), IF(AND($E25&gt;1900,YEAR($C$5)-$E25&gt;L$10,YEAR($C$5)-$E25&lt;=M$10),COUNT(M$11:M24)+1,""),"")</f>
        <v>4</v>
      </c>
      <c r="N25" s="20" t="str">
        <f>IF(ISNUMBER($E25), IF(AND($E25&gt;1900,YEAR($C$5)-$E25&gt;M$10),COUNT(N$11:N24)+1,""),"")</f>
        <v/>
      </c>
      <c r="O25" s="28" t="s">
        <v>80</v>
      </c>
    </row>
    <row r="26" spans="1:18" x14ac:dyDescent="0.2">
      <c r="A26" s="18">
        <v>15</v>
      </c>
      <c r="B26" s="19">
        <v>3</v>
      </c>
      <c r="C26" s="31" t="s">
        <v>90</v>
      </c>
      <c r="D26" s="31" t="s">
        <v>12</v>
      </c>
      <c r="E26" s="18">
        <v>1962</v>
      </c>
      <c r="F26" s="18" t="s">
        <v>108</v>
      </c>
      <c r="G26" s="31" t="s">
        <v>91</v>
      </c>
      <c r="H26" s="27">
        <v>1.1828703703703704E-2</v>
      </c>
      <c r="I26" s="20" t="str">
        <f>IF(ISNUMBER($E26), IF(AND($E26&gt;1900,YEAR($C$5)-$E26&lt;=$I$10),COUNT($I$11:$I25)+1,""),"")</f>
        <v/>
      </c>
      <c r="J26" s="20" t="str">
        <f>IF(ISNUMBER($E26), IF(AND($E26&gt;1900,YEAR($C$5)-$E26&gt;I$10,YEAR($C$5)-$E26&lt;=J$10),COUNT(J$11:J25)+1,""),"")</f>
        <v/>
      </c>
      <c r="K26" s="20" t="str">
        <f>IF(ISNUMBER($E26), IF(AND($E26&gt;1900,YEAR($C$5)-$E26&gt;J$10,YEAR($C$5)-$E26&lt;=K$10),COUNT(K$11:K25)+1,""),"")</f>
        <v/>
      </c>
      <c r="L26" s="20" t="str">
        <f>IF(ISNUMBER($E26), IF(AND($E26&gt;1900,YEAR($C$5)-$E26&gt;K$10,YEAR($C$5)-$E26&lt;=L$10),COUNT(L$11:L25)+1,""),"")</f>
        <v/>
      </c>
      <c r="M26" s="20">
        <f>IF(ISNUMBER($E26), IF(AND($E26&gt;1900,YEAR($C$5)-$E26&gt;L$10,YEAR($C$5)-$E26&lt;=M$10),COUNT(M$11:M25)+1,""),"")</f>
        <v>5</v>
      </c>
      <c r="N26" s="20" t="str">
        <f>IF(ISNUMBER($E26), IF(AND($E26&gt;1900,YEAR($C$5)-$E26&gt;M$10),COUNT(N$11:N25)+1,""),"")</f>
        <v/>
      </c>
      <c r="O26" s="28" t="s">
        <v>80</v>
      </c>
    </row>
    <row r="27" spans="1:18" x14ac:dyDescent="0.2">
      <c r="A27" s="18">
        <v>16</v>
      </c>
      <c r="B27" s="19">
        <v>149</v>
      </c>
      <c r="C27" s="31" t="s">
        <v>29</v>
      </c>
      <c r="D27" s="31" t="s">
        <v>23</v>
      </c>
      <c r="E27" s="18">
        <v>1957</v>
      </c>
      <c r="F27" s="18" t="s">
        <v>108</v>
      </c>
      <c r="G27" s="31" t="s">
        <v>40</v>
      </c>
      <c r="H27" s="27">
        <v>1.193287037037037E-2</v>
      </c>
      <c r="I27" s="20" t="str">
        <f>IF(ISNUMBER($E27), IF(AND($E27&gt;1900,YEAR($C$5)-$E27&lt;=$I$10),COUNT($I$11:$I26)+1,""),"")</f>
        <v/>
      </c>
      <c r="J27" s="20" t="str">
        <f>IF(ISNUMBER($E27), IF(AND($E27&gt;1900,YEAR($C$5)-$E27&gt;I$10,YEAR($C$5)-$E27&lt;=J$10),COUNT(J$11:J26)+1,""),"")</f>
        <v/>
      </c>
      <c r="K27" s="20" t="str">
        <f>IF(ISNUMBER($E27), IF(AND($E27&gt;1900,YEAR($C$5)-$E27&gt;J$10,YEAR($C$5)-$E27&lt;=K$10),COUNT(K$11:K26)+1,""),"")</f>
        <v/>
      </c>
      <c r="L27" s="20" t="str">
        <f>IF(ISNUMBER($E27), IF(AND($E27&gt;1900,YEAR($C$5)-$E27&gt;K$10,YEAR($C$5)-$E27&lt;=L$10),COUNT(L$11:L26)+1,""),"")</f>
        <v/>
      </c>
      <c r="M27" s="20">
        <f>IF(ISNUMBER($E27), IF(AND($E27&gt;1900,YEAR($C$5)-$E27&gt;L$10,YEAR($C$5)-$E27&lt;=M$10),COUNT(M$11:M26)+1,""),"")</f>
        <v>6</v>
      </c>
      <c r="N27" s="20" t="str">
        <f>IF(ISNUMBER($E27), IF(AND($E27&gt;1900,YEAR($C$5)-$E27&gt;M$10),COUNT(N$11:N26)+1,""),"")</f>
        <v/>
      </c>
      <c r="O27" s="28" t="s">
        <v>80</v>
      </c>
    </row>
    <row r="28" spans="1:18" x14ac:dyDescent="0.2">
      <c r="A28" s="18">
        <v>17</v>
      </c>
      <c r="B28" s="19">
        <v>112</v>
      </c>
      <c r="C28" s="31" t="s">
        <v>7</v>
      </c>
      <c r="D28" s="31" t="s">
        <v>4</v>
      </c>
      <c r="E28" s="18">
        <v>1955</v>
      </c>
      <c r="F28" s="18" t="s">
        <v>108</v>
      </c>
      <c r="G28" s="31" t="s">
        <v>40</v>
      </c>
      <c r="H28" s="27">
        <v>1.1956018518518519E-2</v>
      </c>
      <c r="I28" s="20" t="str">
        <f>IF(ISNUMBER($E28), IF(AND($E28&gt;1900,YEAR($C$5)-$E28&lt;=$I$10),COUNT($I$11:$I27)+1,""),"")</f>
        <v/>
      </c>
      <c r="J28" s="20" t="str">
        <f>IF(ISNUMBER($E28), IF(AND($E28&gt;1900,YEAR($C$5)-$E28&gt;I$10,YEAR($C$5)-$E28&lt;=J$10),COUNT(J$11:J27)+1,""),"")</f>
        <v/>
      </c>
      <c r="K28" s="20" t="str">
        <f>IF(ISNUMBER($E28), IF(AND($E28&gt;1900,YEAR($C$5)-$E28&gt;J$10,YEAR($C$5)-$E28&lt;=K$10),COUNT(K$11:K27)+1,""),"")</f>
        <v/>
      </c>
      <c r="L28" s="20" t="str">
        <f>IF(ISNUMBER($E28), IF(AND($E28&gt;1900,YEAR($C$5)-$E28&gt;K$10,YEAR($C$5)-$E28&lt;=L$10),COUNT(L$11:L27)+1,""),"")</f>
        <v/>
      </c>
      <c r="M28" s="20">
        <f>IF(ISNUMBER($E28), IF(AND($E28&gt;1900,YEAR($C$5)-$E28&gt;L$10,YEAR($C$5)-$E28&lt;=M$10),COUNT(M$11:M27)+1,""),"")</f>
        <v>7</v>
      </c>
      <c r="N28" s="20" t="str">
        <f>IF(ISNUMBER($E28), IF(AND($E28&gt;1900,YEAR($C$5)-$E28&gt;M$10),COUNT(N$11:N27)+1,""),"")</f>
        <v/>
      </c>
      <c r="O28" s="28" t="s">
        <v>80</v>
      </c>
    </row>
    <row r="29" spans="1:18" x14ac:dyDescent="0.2">
      <c r="A29" s="18">
        <v>18</v>
      </c>
      <c r="B29" s="19">
        <v>10</v>
      </c>
      <c r="C29" s="31" t="s">
        <v>97</v>
      </c>
      <c r="D29" s="31" t="s">
        <v>28</v>
      </c>
      <c r="E29" s="18">
        <v>1967</v>
      </c>
      <c r="F29" s="18" t="s">
        <v>109</v>
      </c>
      <c r="G29" s="31" t="s">
        <v>98</v>
      </c>
      <c r="H29" s="27">
        <v>1.2013888888888888E-2</v>
      </c>
      <c r="I29" s="20" t="str">
        <f>IF(ISNUMBER($E29), IF(AND($E29&gt;1900,YEAR($C$5)-$E29&lt;=$I$10),COUNT($I$11:$I28)+1,""),"")</f>
        <v/>
      </c>
      <c r="J29" s="20" t="str">
        <f>IF(ISNUMBER($E29), IF(AND($E29&gt;1900,YEAR($C$5)-$E29&gt;I$10,YEAR($C$5)-$E29&lt;=J$10),COUNT(J$11:J28)+1,""),"")</f>
        <v/>
      </c>
      <c r="K29" s="20" t="str">
        <f>IF(ISNUMBER($E29), IF(AND($E29&gt;1900,YEAR($C$5)-$E29&gt;J$10,YEAR($C$5)-$E29&lt;=K$10),COUNT(K$11:K28)+1,""),"")</f>
        <v/>
      </c>
      <c r="L29" s="20">
        <f>IF(ISNUMBER($E29), IF(AND($E29&gt;1900,YEAR($C$5)-$E29&gt;K$10,YEAR($C$5)-$E29&lt;=L$10),COUNT(L$11:L28)+1,""),"")</f>
        <v>5</v>
      </c>
      <c r="M29" s="20" t="str">
        <f>IF(ISNUMBER($E29), IF(AND($E29&gt;1900,YEAR($C$5)-$E29&gt;L$10,YEAR($C$5)-$E29&lt;=M$10),COUNT(M$11:M28)+1,""),"")</f>
        <v/>
      </c>
      <c r="N29" s="20" t="str">
        <f>IF(ISNUMBER($E29), IF(AND($E29&gt;1900,YEAR($C$5)-$E29&gt;M$10),COUNT(N$11:N28)+1,""),"")</f>
        <v/>
      </c>
      <c r="O29" s="28" t="s">
        <v>80</v>
      </c>
    </row>
    <row r="30" spans="1:18" x14ac:dyDescent="0.2">
      <c r="A30" s="18">
        <v>19</v>
      </c>
      <c r="B30" s="19">
        <v>131</v>
      </c>
      <c r="C30" s="31" t="s">
        <v>18</v>
      </c>
      <c r="D30" s="31" t="s">
        <v>16</v>
      </c>
      <c r="E30" s="18">
        <v>1953</v>
      </c>
      <c r="F30" s="18" t="s">
        <v>112</v>
      </c>
      <c r="G30" s="31" t="s">
        <v>40</v>
      </c>
      <c r="H30" s="27">
        <v>1.2164351851851852E-2</v>
      </c>
      <c r="I30" s="20" t="str">
        <f>IF(ISNUMBER($E30), IF(AND($E30&gt;1900,YEAR($C$5)-$E30&lt;=$I$10),COUNT($I$11:$I29)+1,""),"")</f>
        <v/>
      </c>
      <c r="J30" s="20" t="str">
        <f>IF(ISNUMBER($E30), IF(AND($E30&gt;1900,YEAR($C$5)-$E30&gt;I$10,YEAR($C$5)-$E30&lt;=J$10),COUNT(J$11:J29)+1,""),"")</f>
        <v/>
      </c>
      <c r="K30" s="20" t="str">
        <f>IF(ISNUMBER($E30), IF(AND($E30&gt;1900,YEAR($C$5)-$E30&gt;J$10,YEAR($C$5)-$E30&lt;=K$10),COUNT(K$11:K29)+1,""),"")</f>
        <v/>
      </c>
      <c r="L30" s="20" t="str">
        <f>IF(ISNUMBER($E30), IF(AND($E30&gt;1900,YEAR($C$5)-$E30&gt;K$10,YEAR($C$5)-$E30&lt;=L$10),COUNT(L$11:L29)+1,""),"")</f>
        <v/>
      </c>
      <c r="M30" s="20" t="str">
        <f>IF(ISNUMBER($E30), IF(AND($E30&gt;1900,YEAR($C$5)-$E30&gt;L$10,YEAR($C$5)-$E30&lt;=M$10),COUNT(M$11:M29)+1,""),"")</f>
        <v/>
      </c>
      <c r="N30" s="20">
        <f>IF(ISNUMBER($E30), IF(AND($E30&gt;1900,YEAR($C$5)-$E30&gt;M$10),COUNT(N$11:N29)+1,""),"")</f>
        <v>1</v>
      </c>
      <c r="O30" s="28" t="s">
        <v>80</v>
      </c>
    </row>
    <row r="31" spans="1:18" x14ac:dyDescent="0.2">
      <c r="A31" s="18">
        <v>20</v>
      </c>
      <c r="B31" s="19">
        <v>132</v>
      </c>
      <c r="C31" s="31" t="s">
        <v>19</v>
      </c>
      <c r="D31" s="31" t="s">
        <v>20</v>
      </c>
      <c r="E31" s="18">
        <v>1947</v>
      </c>
      <c r="F31" s="18" t="s">
        <v>112</v>
      </c>
      <c r="G31" s="31" t="s">
        <v>40</v>
      </c>
      <c r="H31" s="27">
        <v>1.21875E-2</v>
      </c>
      <c r="I31" s="20" t="str">
        <f>IF(ISNUMBER($E31), IF(AND($E31&gt;1900,YEAR($C$5)-$E31&lt;=$I$10),COUNT($I$11:$I30)+1,""),"")</f>
        <v/>
      </c>
      <c r="J31" s="20" t="str">
        <f>IF(ISNUMBER($E31), IF(AND($E31&gt;1900,YEAR($C$5)-$E31&gt;I$10,YEAR($C$5)-$E31&lt;=J$10),COUNT(J$11:J30)+1,""),"")</f>
        <v/>
      </c>
      <c r="K31" s="20" t="str">
        <f>IF(ISNUMBER($E31), IF(AND($E31&gt;1900,YEAR($C$5)-$E31&gt;J$10,YEAR($C$5)-$E31&lt;=K$10),COUNT(K$11:K30)+1,""),"")</f>
        <v/>
      </c>
      <c r="L31" s="20" t="str">
        <f>IF(ISNUMBER($E31), IF(AND($E31&gt;1900,YEAR($C$5)-$E31&gt;K$10,YEAR($C$5)-$E31&lt;=L$10),COUNT(L$11:L30)+1,""),"")</f>
        <v/>
      </c>
      <c r="M31" s="20" t="str">
        <f>IF(ISNUMBER($E31), IF(AND($E31&gt;1900,YEAR($C$5)-$E31&gt;L$10,YEAR($C$5)-$E31&lt;=M$10),COUNT(M$11:M30)+1,""),"")</f>
        <v/>
      </c>
      <c r="N31" s="20">
        <f>IF(ISNUMBER($E31), IF(AND($E31&gt;1900,YEAR($C$5)-$E31&gt;M$10),COUNT(N$11:N30)+1,""),"")</f>
        <v>2</v>
      </c>
      <c r="O31" s="28" t="s">
        <v>80</v>
      </c>
    </row>
    <row r="32" spans="1:18" x14ac:dyDescent="0.2">
      <c r="A32" s="18">
        <v>21</v>
      </c>
      <c r="B32" s="19">
        <v>186</v>
      </c>
      <c r="C32" s="31" t="s">
        <v>82</v>
      </c>
      <c r="D32" s="31" t="s">
        <v>23</v>
      </c>
      <c r="E32" s="18">
        <v>1952</v>
      </c>
      <c r="F32" s="18" t="s">
        <v>112</v>
      </c>
      <c r="G32" s="31" t="s">
        <v>40</v>
      </c>
      <c r="H32" s="27">
        <v>1.2488425925925925E-2</v>
      </c>
      <c r="I32" s="20" t="str">
        <f>IF(ISNUMBER($E32), IF(AND($E32&gt;1900,YEAR($C$5)-$E32&lt;=$I$10),COUNT($I$11:$I31)+1,""),"")</f>
        <v/>
      </c>
      <c r="J32" s="20" t="str">
        <f>IF(ISNUMBER($E32), IF(AND($E32&gt;1900,YEAR($C$5)-$E32&gt;I$10,YEAR($C$5)-$E32&lt;=J$10),COUNT(J$11:J31)+1,""),"")</f>
        <v/>
      </c>
      <c r="K32" s="20" t="str">
        <f>IF(ISNUMBER($E32), IF(AND($E32&gt;1900,YEAR($C$5)-$E32&gt;J$10,YEAR($C$5)-$E32&lt;=K$10),COUNT(K$11:K31)+1,""),"")</f>
        <v/>
      </c>
      <c r="L32" s="20" t="str">
        <f>IF(ISNUMBER($E32), IF(AND($E32&gt;1900,YEAR($C$5)-$E32&gt;K$10,YEAR($C$5)-$E32&lt;=L$10),COUNT(L$11:L31)+1,""),"")</f>
        <v/>
      </c>
      <c r="M32" s="20" t="str">
        <f>IF(ISNUMBER($E32), IF(AND($E32&gt;1900,YEAR($C$5)-$E32&gt;L$10,YEAR($C$5)-$E32&lt;=M$10),COUNT(M$11:M31)+1,""),"")</f>
        <v/>
      </c>
      <c r="N32" s="20">
        <f>IF(ISNUMBER($E32), IF(AND($E32&gt;1900,YEAR($C$5)-$E32&gt;M$10),COUNT(N$11:N31)+1,""),"")</f>
        <v>3</v>
      </c>
      <c r="O32" s="28" t="s">
        <v>80</v>
      </c>
    </row>
    <row r="33" spans="1:15" x14ac:dyDescent="0.2">
      <c r="A33" s="18">
        <v>22</v>
      </c>
      <c r="B33" s="19">
        <v>4</v>
      </c>
      <c r="C33" s="31" t="s">
        <v>90</v>
      </c>
      <c r="D33" s="31" t="s">
        <v>8</v>
      </c>
      <c r="E33" s="18">
        <v>1960</v>
      </c>
      <c r="F33" s="18" t="s">
        <v>108</v>
      </c>
      <c r="G33" s="31" t="s">
        <v>91</v>
      </c>
      <c r="H33" s="27">
        <v>1.3043981481481481E-2</v>
      </c>
      <c r="I33" s="20" t="str">
        <f>IF(ISNUMBER($E33), IF(AND($E33&gt;1900,YEAR($C$5)-$E33&lt;=$I$10),COUNT($I$11:$I32)+1,""),"")</f>
        <v/>
      </c>
      <c r="J33" s="20" t="str">
        <f>IF(ISNUMBER($E33), IF(AND($E33&gt;1900,YEAR($C$5)-$E33&gt;I$10,YEAR($C$5)-$E33&lt;=J$10),COUNT(J$11:J32)+1,""),"")</f>
        <v/>
      </c>
      <c r="K33" s="20" t="str">
        <f>IF(ISNUMBER($E33), IF(AND($E33&gt;1900,YEAR($C$5)-$E33&gt;J$10,YEAR($C$5)-$E33&lt;=K$10),COUNT(K$11:K32)+1,""),"")</f>
        <v/>
      </c>
      <c r="L33" s="20" t="str">
        <f>IF(ISNUMBER($E33), IF(AND($E33&gt;1900,YEAR($C$5)-$E33&gt;K$10,YEAR($C$5)-$E33&lt;=L$10),COUNT(L$11:L32)+1,""),"")</f>
        <v/>
      </c>
      <c r="M33" s="20">
        <f>IF(ISNUMBER($E33), IF(AND($E33&gt;1900,YEAR($C$5)-$E33&gt;L$10,YEAR($C$5)-$E33&lt;=M$10),COUNT(M$11:M32)+1,""),"")</f>
        <v>8</v>
      </c>
      <c r="N33" s="20" t="str">
        <f>IF(ISNUMBER($E33), IF(AND($E33&gt;1900,YEAR($C$5)-$E33&gt;M$10),COUNT(N$11:N32)+1,""),"")</f>
        <v/>
      </c>
      <c r="O33" s="28" t="s">
        <v>80</v>
      </c>
    </row>
    <row r="34" spans="1:15" x14ac:dyDescent="0.2">
      <c r="A34" s="18">
        <v>23</v>
      </c>
      <c r="B34" s="19">
        <v>140</v>
      </c>
      <c r="C34" s="31" t="s">
        <v>24</v>
      </c>
      <c r="D34" s="31" t="s">
        <v>13</v>
      </c>
      <c r="E34" s="18">
        <v>1957</v>
      </c>
      <c r="F34" s="18" t="s">
        <v>108</v>
      </c>
      <c r="G34" s="31" t="s">
        <v>40</v>
      </c>
      <c r="H34" s="27">
        <v>1.3055555555555556E-2</v>
      </c>
      <c r="I34" s="20" t="str">
        <f>IF(ISNUMBER($E34), IF(AND($E34&gt;1900,YEAR($C$5)-$E34&lt;=$I$10),COUNT($I$11:$I33)+1,""),"")</f>
        <v/>
      </c>
      <c r="J34" s="20" t="str">
        <f>IF(ISNUMBER($E34), IF(AND($E34&gt;1900,YEAR($C$5)-$E34&gt;I$10,YEAR($C$5)-$E34&lt;=J$10),COUNT(J$11:J33)+1,""),"")</f>
        <v/>
      </c>
      <c r="K34" s="20" t="str">
        <f>IF(ISNUMBER($E34), IF(AND($E34&gt;1900,YEAR($C$5)-$E34&gt;J$10,YEAR($C$5)-$E34&lt;=K$10),COUNT(K$11:K33)+1,""),"")</f>
        <v/>
      </c>
      <c r="L34" s="20" t="str">
        <f>IF(ISNUMBER($E34), IF(AND($E34&gt;1900,YEAR($C$5)-$E34&gt;K$10,YEAR($C$5)-$E34&lt;=L$10),COUNT(L$11:L33)+1,""),"")</f>
        <v/>
      </c>
      <c r="M34" s="20">
        <f>IF(ISNUMBER($E34), IF(AND($E34&gt;1900,YEAR($C$5)-$E34&gt;L$10,YEAR($C$5)-$E34&lt;=M$10),COUNT(M$11:M33)+1,""),"")</f>
        <v>9</v>
      </c>
      <c r="N34" s="20" t="str">
        <f>IF(ISNUMBER($E34), IF(AND($E34&gt;1900,YEAR($C$5)-$E34&gt;M$10),COUNT(N$11:N33)+1,""),"")</f>
        <v/>
      </c>
      <c r="O34" s="28" t="s">
        <v>80</v>
      </c>
    </row>
    <row r="35" spans="1:15" x14ac:dyDescent="0.2">
      <c r="A35" s="18">
        <v>24</v>
      </c>
      <c r="B35" s="19">
        <v>150</v>
      </c>
      <c r="C35" s="31" t="s">
        <v>30</v>
      </c>
      <c r="D35" s="31" t="s">
        <v>14</v>
      </c>
      <c r="E35" s="18">
        <v>1956</v>
      </c>
      <c r="F35" s="18" t="s">
        <v>108</v>
      </c>
      <c r="G35" s="31" t="s">
        <v>40</v>
      </c>
      <c r="H35" s="27">
        <v>1.3217592592592593E-2</v>
      </c>
      <c r="I35" s="20" t="str">
        <f>IF(ISNUMBER($E35), IF(AND($E35&gt;1900,YEAR($C$5)-$E35&lt;=$I$10),COUNT($I$11:$I34)+1,""),"")</f>
        <v/>
      </c>
      <c r="J35" s="20" t="str">
        <f>IF(ISNUMBER($E35), IF(AND($E35&gt;1900,YEAR($C$5)-$E35&gt;I$10,YEAR($C$5)-$E35&lt;=J$10),COUNT(J$11:J34)+1,""),"")</f>
        <v/>
      </c>
      <c r="K35" s="20" t="str">
        <f>IF(ISNUMBER($E35), IF(AND($E35&gt;1900,YEAR($C$5)-$E35&gt;J$10,YEAR($C$5)-$E35&lt;=K$10),COUNT(K$11:K34)+1,""),"")</f>
        <v/>
      </c>
      <c r="L35" s="20" t="str">
        <f>IF(ISNUMBER($E35), IF(AND($E35&gt;1900,YEAR($C$5)-$E35&gt;K$10,YEAR($C$5)-$E35&lt;=L$10),COUNT(L$11:L34)+1,""),"")</f>
        <v/>
      </c>
      <c r="M35" s="20">
        <f>IF(ISNUMBER($E35), IF(AND($E35&gt;1900,YEAR($C$5)-$E35&gt;L$10,YEAR($C$5)-$E35&lt;=M$10),COUNT(M$11:M34)+1,""),"")</f>
        <v>10</v>
      </c>
      <c r="N35" s="20" t="str">
        <f>IF(ISNUMBER($E35), IF(AND($E35&gt;1900,YEAR($C$5)-$E35&gt;M$10),COUNT(N$11:N34)+1,""),"")</f>
        <v/>
      </c>
      <c r="O35" s="28" t="s">
        <v>80</v>
      </c>
    </row>
    <row r="36" spans="1:15" x14ac:dyDescent="0.2">
      <c r="A36" s="18">
        <v>25</v>
      </c>
      <c r="B36" s="19">
        <v>158</v>
      </c>
      <c r="C36" s="31" t="s">
        <v>6</v>
      </c>
      <c r="D36" s="31" t="s">
        <v>5</v>
      </c>
      <c r="E36" s="18">
        <v>1970</v>
      </c>
      <c r="F36" s="18" t="s">
        <v>109</v>
      </c>
      <c r="G36" s="31" t="s">
        <v>40</v>
      </c>
      <c r="H36" s="27">
        <v>1.4050925925925927E-2</v>
      </c>
      <c r="I36" s="20" t="str">
        <f>IF(ISNUMBER($E36), IF(AND($E36&gt;1900,YEAR($C$5)-$E36&lt;=$I$10),COUNT($I$11:$I35)+1,""),"")</f>
        <v/>
      </c>
      <c r="J36" s="20" t="str">
        <f>IF(ISNUMBER($E36), IF(AND($E36&gt;1900,YEAR($C$5)-$E36&gt;I$10,YEAR($C$5)-$E36&lt;=J$10),COUNT(J$11:J35)+1,""),"")</f>
        <v/>
      </c>
      <c r="K36" s="20" t="str">
        <f>IF(ISNUMBER($E36), IF(AND($E36&gt;1900,YEAR($C$5)-$E36&gt;J$10,YEAR($C$5)-$E36&lt;=K$10),COUNT(K$11:K35)+1,""),"")</f>
        <v/>
      </c>
      <c r="L36" s="20">
        <f>IF(ISNUMBER($E36), IF(AND($E36&gt;1900,YEAR($C$5)-$E36&gt;K$10,YEAR($C$5)-$E36&lt;=L$10),COUNT(L$11:L35)+1,""),"")</f>
        <v>6</v>
      </c>
      <c r="M36" s="20" t="str">
        <f>IF(ISNUMBER($E36), IF(AND($E36&gt;1900,YEAR($C$5)-$E36&gt;L$10,YEAR($C$5)-$E36&lt;=M$10),COUNT(M$11:M35)+1,""),"")</f>
        <v/>
      </c>
      <c r="N36" s="20" t="str">
        <f>IF(ISNUMBER($E36), IF(AND($E36&gt;1900,YEAR($C$5)-$E36&gt;M$10),COUNT(N$11:N35)+1,""),"")</f>
        <v/>
      </c>
      <c r="O36" s="28" t="s">
        <v>80</v>
      </c>
    </row>
    <row r="37" spans="1:15" x14ac:dyDescent="0.2">
      <c r="A37" s="18">
        <v>26</v>
      </c>
      <c r="B37" s="19">
        <v>108</v>
      </c>
      <c r="C37" s="31" t="s">
        <v>68</v>
      </c>
      <c r="D37" s="31" t="s">
        <v>69</v>
      </c>
      <c r="E37" s="18">
        <v>1955</v>
      </c>
      <c r="F37" s="18" t="s">
        <v>108</v>
      </c>
      <c r="G37" s="31" t="s">
        <v>40</v>
      </c>
      <c r="H37" s="27">
        <v>1.4050925925925927E-2</v>
      </c>
      <c r="I37" s="20" t="str">
        <f>IF(ISNUMBER($E37), IF(AND($E37&gt;1900,YEAR($C$5)-$E37&lt;=$I$10),COUNT($I$11:$I36)+1,""),"")</f>
        <v/>
      </c>
      <c r="J37" s="20" t="str">
        <f>IF(ISNUMBER($E37), IF(AND($E37&gt;1900,YEAR($C$5)-$E37&gt;I$10,YEAR($C$5)-$E37&lt;=J$10),COUNT(J$11:J36)+1,""),"")</f>
        <v/>
      </c>
      <c r="K37" s="20" t="str">
        <f>IF(ISNUMBER($E37), IF(AND($E37&gt;1900,YEAR($C$5)-$E37&gt;J$10,YEAR($C$5)-$E37&lt;=K$10),COUNT(K$11:K36)+1,""),"")</f>
        <v/>
      </c>
      <c r="L37" s="20" t="str">
        <f>IF(ISNUMBER($E37), IF(AND($E37&gt;1900,YEAR($C$5)-$E37&gt;K$10,YEAR($C$5)-$E37&lt;=L$10),COUNT(L$11:L36)+1,""),"")</f>
        <v/>
      </c>
      <c r="M37" s="20">
        <f>IF(ISNUMBER($E37), IF(AND($E37&gt;1900,YEAR($C$5)-$E37&gt;L$10,YEAR($C$5)-$E37&lt;=M$10),COUNT(M$11:M36)+1,""),"")</f>
        <v>11</v>
      </c>
      <c r="N37" s="20" t="str">
        <f>IF(ISNUMBER($E37), IF(AND($E37&gt;1900,YEAR($C$5)-$E37&gt;M$10),COUNT(N$11:N36)+1,""),"")</f>
        <v/>
      </c>
      <c r="O37" s="28" t="s">
        <v>80</v>
      </c>
    </row>
    <row r="38" spans="1:15" x14ac:dyDescent="0.2">
      <c r="A38" s="18">
        <v>27</v>
      </c>
      <c r="B38" s="19">
        <v>136</v>
      </c>
      <c r="C38" s="31" t="s">
        <v>22</v>
      </c>
      <c r="D38" s="31" t="s">
        <v>21</v>
      </c>
      <c r="E38" s="18">
        <v>1950</v>
      </c>
      <c r="F38" s="18" t="s">
        <v>112</v>
      </c>
      <c r="G38" s="31" t="s">
        <v>40</v>
      </c>
      <c r="H38" s="27">
        <v>1.4189814814814815E-2</v>
      </c>
      <c r="I38" s="20" t="str">
        <f>IF(ISNUMBER($E38), IF(AND($E38&gt;1900,YEAR($C$5)-$E38&lt;=$I$10),COUNT($I$11:$I37)+1,""),"")</f>
        <v/>
      </c>
      <c r="J38" s="20" t="str">
        <f>IF(ISNUMBER($E38), IF(AND($E38&gt;1900,YEAR($C$5)-$E38&gt;I$10,YEAR($C$5)-$E38&lt;=J$10),COUNT(J$11:J37)+1,""),"")</f>
        <v/>
      </c>
      <c r="K38" s="20" t="str">
        <f>IF(ISNUMBER($E38), IF(AND($E38&gt;1900,YEAR($C$5)-$E38&gt;J$10,YEAR($C$5)-$E38&lt;=K$10),COUNT(K$11:K37)+1,""),"")</f>
        <v/>
      </c>
      <c r="L38" s="20" t="str">
        <f>IF(ISNUMBER($E38), IF(AND($E38&gt;1900,YEAR($C$5)-$E38&gt;K$10,YEAR($C$5)-$E38&lt;=L$10),COUNT(L$11:L37)+1,""),"")</f>
        <v/>
      </c>
      <c r="M38" s="20" t="str">
        <f>IF(ISNUMBER($E38), IF(AND($E38&gt;1900,YEAR($C$5)-$E38&gt;L$10,YEAR($C$5)-$E38&lt;=M$10),COUNT(M$11:M37)+1,""),"")</f>
        <v/>
      </c>
      <c r="N38" s="20">
        <f>IF(ISNUMBER($E38), IF(AND($E38&gt;1900,YEAR($C$5)-$E38&gt;M$10),COUNT(N$11:N37)+1,""),"")</f>
        <v>4</v>
      </c>
      <c r="O38" s="28" t="s">
        <v>80</v>
      </c>
    </row>
    <row r="39" spans="1:15" x14ac:dyDescent="0.2">
      <c r="A39" s="18">
        <v>28</v>
      </c>
      <c r="B39" s="19">
        <v>147</v>
      </c>
      <c r="C39" s="31" t="s">
        <v>27</v>
      </c>
      <c r="D39" s="31" t="s">
        <v>28</v>
      </c>
      <c r="E39" s="18">
        <v>1958</v>
      </c>
      <c r="F39" s="18" t="s">
        <v>108</v>
      </c>
      <c r="G39" s="31" t="s">
        <v>40</v>
      </c>
      <c r="H39" s="27">
        <v>1.4583333333333334E-2</v>
      </c>
      <c r="I39" s="20" t="str">
        <f>IF(ISNUMBER($E39), IF(AND($E39&gt;1900,YEAR($C$5)-$E39&lt;=$I$10),COUNT($I$11:$I38)+1,""),"")</f>
        <v/>
      </c>
      <c r="J39" s="20" t="str">
        <f>IF(ISNUMBER($E39), IF(AND($E39&gt;1900,YEAR($C$5)-$E39&gt;I$10,YEAR($C$5)-$E39&lt;=J$10),COUNT(J$11:J38)+1,""),"")</f>
        <v/>
      </c>
      <c r="K39" s="20" t="str">
        <f>IF(ISNUMBER($E39), IF(AND($E39&gt;1900,YEAR($C$5)-$E39&gt;J$10,YEAR($C$5)-$E39&lt;=K$10),COUNT(K$11:K38)+1,""),"")</f>
        <v/>
      </c>
      <c r="L39" s="20" t="str">
        <f>IF(ISNUMBER($E39), IF(AND($E39&gt;1900,YEAR($C$5)-$E39&gt;K$10,YEAR($C$5)-$E39&lt;=L$10),COUNT(L$11:L38)+1,""),"")</f>
        <v/>
      </c>
      <c r="M39" s="20">
        <f>IF(ISNUMBER($E39), IF(AND($E39&gt;1900,YEAR($C$5)-$E39&gt;L$10,YEAR($C$5)-$E39&lt;=M$10),COUNT(M$11:M38)+1,""),"")</f>
        <v>12</v>
      </c>
      <c r="N39" s="20" t="str">
        <f>IF(ISNUMBER($E39), IF(AND($E39&gt;1900,YEAR($C$5)-$E39&gt;M$10),COUNT(N$11:N38)+1,""),"")</f>
        <v/>
      </c>
      <c r="O39" s="28" t="s">
        <v>80</v>
      </c>
    </row>
    <row r="40" spans="1:15" x14ac:dyDescent="0.2">
      <c r="A40" s="18">
        <v>29</v>
      </c>
      <c r="B40" s="19">
        <v>141</v>
      </c>
      <c r="C40" s="31" t="s">
        <v>25</v>
      </c>
      <c r="D40" s="31" t="s">
        <v>44</v>
      </c>
      <c r="E40" s="18">
        <v>1988</v>
      </c>
      <c r="F40" s="18" t="s">
        <v>110</v>
      </c>
      <c r="G40" s="31" t="s">
        <v>40</v>
      </c>
      <c r="H40" s="27">
        <v>1.5104166666666667E-2</v>
      </c>
      <c r="I40" s="20" t="str">
        <f>IF(ISNUMBER($E40), IF(AND($E40&gt;1900,YEAR($C$5)-$E40&lt;=$I$10),COUNT($I$11:$I39)+1,""),"")</f>
        <v/>
      </c>
      <c r="J40" s="20">
        <f>IF(ISNUMBER($E40), IF(AND($E40&gt;1900,YEAR($C$5)-$E40&gt;I$10,YEAR($C$5)-$E40&lt;=J$10),COUNT(J$11:J39)+1,""),"")</f>
        <v>3</v>
      </c>
      <c r="K40" s="20" t="str">
        <f>IF(ISNUMBER($E40), IF(AND($E40&gt;1900,YEAR($C$5)-$E40&gt;J$10,YEAR($C$5)-$E40&lt;=K$10),COUNT(K$11:K39)+1,""),"")</f>
        <v/>
      </c>
      <c r="L40" s="20" t="str">
        <f>IF(ISNUMBER($E40), IF(AND($E40&gt;1900,YEAR($C$5)-$E40&gt;K$10,YEAR($C$5)-$E40&lt;=L$10),COUNT(L$11:L39)+1,""),"")</f>
        <v/>
      </c>
      <c r="M40" s="20" t="str">
        <f>IF(ISNUMBER($E40), IF(AND($E40&gt;1900,YEAR($C$5)-$E40&gt;L$10,YEAR($C$5)-$E40&lt;=M$10),COUNT(M$11:M39)+1,""),"")</f>
        <v/>
      </c>
      <c r="N40" s="20" t="str">
        <f>IF(ISNUMBER($E40), IF(AND($E40&gt;1900,YEAR($C$5)-$E40&gt;M$10),COUNT(N$11:N39)+1,""),"")</f>
        <v/>
      </c>
      <c r="O40" s="28" t="s">
        <v>80</v>
      </c>
    </row>
    <row r="41" spans="1:15" x14ac:dyDescent="0.2">
      <c r="A41" s="18">
        <v>30</v>
      </c>
      <c r="B41" s="19">
        <v>129</v>
      </c>
      <c r="C41" s="31" t="s">
        <v>17</v>
      </c>
      <c r="D41" s="31" t="s">
        <v>5</v>
      </c>
      <c r="E41" s="18">
        <v>1961</v>
      </c>
      <c r="F41" s="18" t="s">
        <v>108</v>
      </c>
      <c r="G41" s="31" t="s">
        <v>40</v>
      </c>
      <c r="H41" s="27">
        <v>1.525462962962963E-2</v>
      </c>
      <c r="I41" s="20" t="str">
        <f>IF(ISNUMBER($E41), IF(AND($E41&gt;1900,YEAR($C$5)-$E41&lt;=$I$10),COUNT($I$11:$I40)+1,""),"")</f>
        <v/>
      </c>
      <c r="J41" s="20" t="str">
        <f>IF(ISNUMBER($E41), IF(AND($E41&gt;1900,YEAR($C$5)-$E41&gt;I$10,YEAR($C$5)-$E41&lt;=J$10),COUNT(J$11:J40)+1,""),"")</f>
        <v/>
      </c>
      <c r="K41" s="20" t="str">
        <f>IF(ISNUMBER($E41), IF(AND($E41&gt;1900,YEAR($C$5)-$E41&gt;J$10,YEAR($C$5)-$E41&lt;=K$10),COUNT(K$11:K40)+1,""),"")</f>
        <v/>
      </c>
      <c r="L41" s="20" t="str">
        <f>IF(ISNUMBER($E41), IF(AND($E41&gt;1900,YEAR($C$5)-$E41&gt;K$10,YEAR($C$5)-$E41&lt;=L$10),COUNT(L$11:L40)+1,""),"")</f>
        <v/>
      </c>
      <c r="M41" s="20">
        <f>IF(ISNUMBER($E41), IF(AND($E41&gt;1900,YEAR($C$5)-$E41&gt;L$10,YEAR($C$5)-$E41&lt;=M$10),COUNT(M$11:M40)+1,""),"")</f>
        <v>13</v>
      </c>
      <c r="N41" s="20" t="str">
        <f>IF(ISNUMBER($E41), IF(AND($E41&gt;1900,YEAR($C$5)-$E41&gt;M$10),COUNT(N$11:N40)+1,""),"")</f>
        <v/>
      </c>
      <c r="O41" s="28" t="s">
        <v>80</v>
      </c>
    </row>
    <row r="42" spans="1:15" x14ac:dyDescent="0.2">
      <c r="A42" s="18">
        <v>31</v>
      </c>
      <c r="B42" s="19">
        <v>172</v>
      </c>
      <c r="C42" s="31" t="s">
        <v>51</v>
      </c>
      <c r="D42" s="31" t="s">
        <v>52</v>
      </c>
      <c r="E42" s="18">
        <v>1959</v>
      </c>
      <c r="F42" s="18" t="s">
        <v>108</v>
      </c>
      <c r="G42" s="31" t="s">
        <v>40</v>
      </c>
      <c r="H42" s="27">
        <v>1.6585648148148148E-2</v>
      </c>
      <c r="I42" s="20" t="str">
        <f>IF(ISNUMBER($E42), IF(AND($E42&gt;1900,YEAR($C$5)-$E42&lt;=$I$10),COUNT($I$11:$I41)+1,""),"")</f>
        <v/>
      </c>
      <c r="J42" s="20" t="str">
        <f>IF(ISNUMBER($E42), IF(AND($E42&gt;1900,YEAR($C$5)-$E42&gt;I$10,YEAR($C$5)-$E42&lt;=J$10),COUNT(J$11:J41)+1,""),"")</f>
        <v/>
      </c>
      <c r="K42" s="20" t="str">
        <f>IF(ISNUMBER($E42), IF(AND($E42&gt;1900,YEAR($C$5)-$E42&gt;J$10,YEAR($C$5)-$E42&lt;=K$10),COUNT(K$11:K41)+1,""),"")</f>
        <v/>
      </c>
      <c r="L42" s="20" t="str">
        <f>IF(ISNUMBER($E42), IF(AND($E42&gt;1900,YEAR($C$5)-$E42&gt;K$10,YEAR($C$5)-$E42&lt;=L$10),COUNT(L$11:L41)+1,""),"")</f>
        <v/>
      </c>
      <c r="M42" s="20">
        <f>IF(ISNUMBER($E42), IF(AND($E42&gt;1900,YEAR($C$5)-$E42&gt;L$10,YEAR($C$5)-$E42&lt;=M$10),COUNT(M$11:M41)+1,""),"")</f>
        <v>14</v>
      </c>
      <c r="N42" s="20" t="str">
        <f>IF(ISNUMBER($E42), IF(AND($E42&gt;1900,YEAR($C$5)-$E42&gt;M$10),COUNT(N$11:N41)+1,""),"")</f>
        <v/>
      </c>
      <c r="O42" s="28" t="s">
        <v>80</v>
      </c>
    </row>
    <row r="43" spans="1:15" x14ac:dyDescent="0.2">
      <c r="A43" s="18">
        <v>32</v>
      </c>
      <c r="B43" s="19">
        <v>106</v>
      </c>
      <c r="C43" s="31" t="s">
        <v>6</v>
      </c>
      <c r="D43" s="31" t="s">
        <v>3</v>
      </c>
      <c r="E43" s="18">
        <v>1946</v>
      </c>
      <c r="F43" s="18" t="s">
        <v>112</v>
      </c>
      <c r="G43" s="31" t="s">
        <v>40</v>
      </c>
      <c r="H43" s="27">
        <v>1.8055555555555554E-2</v>
      </c>
      <c r="I43" s="20" t="str">
        <f>IF(ISNUMBER($E43), IF(AND($E43&gt;1900,YEAR($C$5)-$E43&lt;=$I$10),COUNT($I$11:$I42)+1,""),"")</f>
        <v/>
      </c>
      <c r="J43" s="20" t="str">
        <f>IF(ISNUMBER($E43), IF(AND($E43&gt;1900,YEAR($C$5)-$E43&gt;I$10,YEAR($C$5)-$E43&lt;=J$10),COUNT(J$11:J42)+1,""),"")</f>
        <v/>
      </c>
      <c r="K43" s="20" t="str">
        <f>IF(ISNUMBER($E43), IF(AND($E43&gt;1900,YEAR($C$5)-$E43&gt;J$10,YEAR($C$5)-$E43&lt;=K$10),COUNT(K$11:K42)+1,""),"")</f>
        <v/>
      </c>
      <c r="L43" s="20" t="str">
        <f>IF(ISNUMBER($E43), IF(AND($E43&gt;1900,YEAR($C$5)-$E43&gt;K$10,YEAR($C$5)-$E43&lt;=L$10),COUNT(L$11:L42)+1,""),"")</f>
        <v/>
      </c>
      <c r="M43" s="20" t="str">
        <f>IF(ISNUMBER($E43), IF(AND($E43&gt;1900,YEAR($C$5)-$E43&gt;L$10,YEAR($C$5)-$E43&lt;=M$10),COUNT(M$11:M42)+1,""),"")</f>
        <v/>
      </c>
      <c r="N43" s="20">
        <f>IF(ISNUMBER($E43), IF(AND($E43&gt;1900,YEAR($C$5)-$E43&gt;M$10),COUNT(N$11:N42)+1,""),"")</f>
        <v>5</v>
      </c>
      <c r="O43" s="28" t="s">
        <v>80</v>
      </c>
    </row>
    <row r="44" spans="1:15" x14ac:dyDescent="0.2">
      <c r="A44" s="18">
        <v>33</v>
      </c>
      <c r="B44" s="19">
        <v>114</v>
      </c>
      <c r="C44" s="31" t="s">
        <v>9</v>
      </c>
      <c r="D44" s="31" t="s">
        <v>10</v>
      </c>
      <c r="E44" s="18">
        <v>1958</v>
      </c>
      <c r="F44" s="18" t="s">
        <v>108</v>
      </c>
      <c r="G44" s="31" t="s">
        <v>40</v>
      </c>
      <c r="H44" s="27">
        <v>1.8437499999999999E-2</v>
      </c>
      <c r="I44" s="20" t="str">
        <f>IF(ISNUMBER($E44), IF(AND($E44&gt;1900,YEAR($C$5)-$E44&lt;=$I$10),COUNT($I$11:$I43)+1,""),"")</f>
        <v/>
      </c>
      <c r="J44" s="20" t="str">
        <f>IF(ISNUMBER($E44), IF(AND($E44&gt;1900,YEAR($C$5)-$E44&gt;I$10,YEAR($C$5)-$E44&lt;=J$10),COUNT(J$11:J43)+1,""),"")</f>
        <v/>
      </c>
      <c r="K44" s="20" t="str">
        <f>IF(ISNUMBER($E44), IF(AND($E44&gt;1900,YEAR($C$5)-$E44&gt;J$10,YEAR($C$5)-$E44&lt;=K$10),COUNT(K$11:K43)+1,""),"")</f>
        <v/>
      </c>
      <c r="L44" s="20" t="str">
        <f>IF(ISNUMBER($E44), IF(AND($E44&gt;1900,YEAR($C$5)-$E44&gt;K$10,YEAR($C$5)-$E44&lt;=L$10),COUNT(L$11:L43)+1,""),"")</f>
        <v/>
      </c>
      <c r="M44" s="20">
        <f>IF(ISNUMBER($E44), IF(AND($E44&gt;1900,YEAR($C$5)-$E44&gt;L$10,YEAR($C$5)-$E44&lt;=M$10),COUNT(M$11:M43)+1,""),"")</f>
        <v>15</v>
      </c>
      <c r="N44" s="20" t="str">
        <f>IF(ISNUMBER($E44), IF(AND($E44&gt;1900,YEAR($C$5)-$E44&gt;M$10),COUNT(N$11:N43)+1,""),"")</f>
        <v/>
      </c>
      <c r="O44" s="28" t="s">
        <v>80</v>
      </c>
    </row>
    <row r="45" spans="1:15" x14ac:dyDescent="0.2">
      <c r="A45" s="18">
        <v>34</v>
      </c>
      <c r="B45" s="19">
        <v>177</v>
      </c>
      <c r="C45" s="31" t="s">
        <v>25</v>
      </c>
      <c r="D45" s="31" t="s">
        <v>67</v>
      </c>
      <c r="E45" s="18">
        <v>2007</v>
      </c>
      <c r="F45" s="18" t="s">
        <v>111</v>
      </c>
      <c r="G45" s="31" t="s">
        <v>40</v>
      </c>
      <c r="H45" s="27">
        <v>1.9259259259259261E-2</v>
      </c>
      <c r="I45" s="20">
        <f>IF(ISNUMBER($E45), IF(AND($E45&gt;1900,YEAR($C$5)-$E45&lt;=$I$10),COUNT($I$11:$I44)+1,""),"")</f>
        <v>2</v>
      </c>
      <c r="J45" s="20" t="str">
        <f>IF(ISNUMBER($E45), IF(AND($E45&gt;1900,YEAR($C$5)-$E45&gt;I$10,YEAR($C$5)-$E45&lt;=J$10),COUNT(J$11:J44)+1,""),"")</f>
        <v/>
      </c>
      <c r="K45" s="20" t="str">
        <f>IF(ISNUMBER($E45), IF(AND($E45&gt;1900,YEAR($C$5)-$E45&gt;J$10,YEAR($C$5)-$E45&lt;=K$10),COUNT(K$11:K44)+1,""),"")</f>
        <v/>
      </c>
      <c r="L45" s="20" t="str">
        <f>IF(ISNUMBER($E45), IF(AND($E45&gt;1900,YEAR($C$5)-$E45&gt;K$10,YEAR($C$5)-$E45&lt;=L$10),COUNT(L$11:L44)+1,""),"")</f>
        <v/>
      </c>
      <c r="M45" s="20" t="str">
        <f>IF(ISNUMBER($E45), IF(AND($E45&gt;1900,YEAR($C$5)-$E45&gt;L$10,YEAR($C$5)-$E45&lt;=M$10),COUNT(M$11:M44)+1,""),"")</f>
        <v/>
      </c>
      <c r="N45" s="20" t="str">
        <f>IF(ISNUMBER($E45), IF(AND($E45&gt;1900,YEAR($C$5)-$E45&gt;M$10),COUNT(N$11:N44)+1,""),"")</f>
        <v/>
      </c>
      <c r="O45" s="28" t="s">
        <v>80</v>
      </c>
    </row>
    <row r="46" spans="1:15" x14ac:dyDescent="0.2">
      <c r="A46" s="18">
        <v>35</v>
      </c>
      <c r="B46" s="19">
        <v>6</v>
      </c>
      <c r="C46" s="31" t="s">
        <v>92</v>
      </c>
      <c r="D46" s="31" t="s">
        <v>93</v>
      </c>
      <c r="E46" s="18">
        <v>2008</v>
      </c>
      <c r="F46" s="18" t="s">
        <v>111</v>
      </c>
      <c r="G46" s="31" t="s">
        <v>94</v>
      </c>
      <c r="H46" s="27">
        <v>2.0648148148148148E-2</v>
      </c>
      <c r="I46" s="20">
        <f>IF(ISNUMBER($E46), IF(AND($E46&gt;1900,YEAR($C$5)-$E46&lt;=$I$10),COUNT($I$11:$I45)+1,""),"")</f>
        <v>3</v>
      </c>
      <c r="J46" s="20" t="str">
        <f>IF(ISNUMBER($E46), IF(AND($E46&gt;1900,YEAR($C$5)-$E46&gt;I$10,YEAR($C$5)-$E46&lt;=J$10),COUNT(J$11:J45)+1,""),"")</f>
        <v/>
      </c>
      <c r="K46" s="20" t="str">
        <f>IF(ISNUMBER($E46), IF(AND($E46&gt;1900,YEAR($C$5)-$E46&gt;J$10,YEAR($C$5)-$E46&lt;=K$10),COUNT(K$11:K45)+1,""),"")</f>
        <v/>
      </c>
      <c r="L46" s="20" t="str">
        <f>IF(ISNUMBER($E46), IF(AND($E46&gt;1900,YEAR($C$5)-$E46&gt;K$10,YEAR($C$5)-$E46&lt;=L$10),COUNT(L$11:L45)+1,""),"")</f>
        <v/>
      </c>
      <c r="M46" s="20" t="str">
        <f>IF(ISNUMBER($E46), IF(AND($E46&gt;1900,YEAR($C$5)-$E46&gt;L$10,YEAR($C$5)-$E46&lt;=M$10),COUNT(M$11:M45)+1,""),"")</f>
        <v/>
      </c>
      <c r="N46" s="20" t="str">
        <f>IF(ISNUMBER($E46), IF(AND($E46&gt;1900,YEAR($C$5)-$E46&gt;M$10),COUNT(N$11:N45)+1,""),"")</f>
        <v/>
      </c>
      <c r="O46" s="28" t="s">
        <v>80</v>
      </c>
    </row>
    <row r="47" spans="1:15" s="3" customFormat="1" ht="3" customHeight="1" x14ac:dyDescent="0.2">
      <c r="A47" s="2"/>
      <c r="B47" s="2"/>
      <c r="C47" s="2"/>
      <c r="D47" s="2"/>
      <c r="E47" s="2"/>
      <c r="F47" s="2"/>
      <c r="G47" s="2"/>
      <c r="H47" s="2"/>
      <c r="O47" s="4"/>
    </row>
    <row r="48" spans="1:15" s="14" customFormat="1" ht="18.75" x14ac:dyDescent="0.3">
      <c r="A48" s="33" t="s">
        <v>61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9" s="3" customFormat="1" ht="3" customHeight="1" x14ac:dyDescent="0.2">
      <c r="A49" s="2"/>
      <c r="B49" s="2"/>
      <c r="C49" s="2"/>
      <c r="D49" s="2"/>
      <c r="E49" s="2"/>
      <c r="F49" s="2"/>
      <c r="G49" s="2"/>
      <c r="H49" s="2"/>
      <c r="O49" s="4"/>
    </row>
    <row r="50" spans="1:19" ht="12.75" customHeight="1" x14ac:dyDescent="0.2">
      <c r="A50" s="25"/>
      <c r="B50" s="23" t="s">
        <v>70</v>
      </c>
      <c r="C50" s="25"/>
      <c r="D50" s="25"/>
      <c r="E50" s="21" t="s">
        <v>72</v>
      </c>
      <c r="F50" s="25"/>
      <c r="G50" s="25"/>
      <c r="H50" s="25"/>
      <c r="I50" s="15">
        <f t="shared" ref="I50:N50" si="0">I$10</f>
        <v>29</v>
      </c>
      <c r="J50" s="15">
        <f t="shared" si="0"/>
        <v>39</v>
      </c>
      <c r="K50" s="15">
        <f t="shared" si="0"/>
        <v>49</v>
      </c>
      <c r="L50" s="15">
        <f t="shared" si="0"/>
        <v>59</v>
      </c>
      <c r="M50" s="15">
        <f t="shared" si="0"/>
        <v>69</v>
      </c>
      <c r="N50" s="16">
        <f t="shared" si="0"/>
        <v>70</v>
      </c>
      <c r="O50" s="25"/>
    </row>
    <row r="51" spans="1:19" x14ac:dyDescent="0.2">
      <c r="A51" s="22" t="s">
        <v>59</v>
      </c>
      <c r="B51" s="24" t="s">
        <v>71</v>
      </c>
      <c r="C51" s="22" t="s">
        <v>0</v>
      </c>
      <c r="D51" s="22" t="s">
        <v>1</v>
      </c>
      <c r="E51" s="22" t="s">
        <v>73</v>
      </c>
      <c r="F51" s="22" t="s">
        <v>60</v>
      </c>
      <c r="G51" s="22" t="s">
        <v>2</v>
      </c>
      <c r="H51" s="22"/>
      <c r="I51" s="17" t="s">
        <v>45</v>
      </c>
      <c r="J51" s="17" t="s">
        <v>46</v>
      </c>
      <c r="K51" s="17" t="s">
        <v>47</v>
      </c>
      <c r="L51" s="17" t="s">
        <v>48</v>
      </c>
      <c r="M51" s="17" t="s">
        <v>49</v>
      </c>
      <c r="N51" s="17" t="s">
        <v>50</v>
      </c>
      <c r="O51" s="22" t="s">
        <v>79</v>
      </c>
    </row>
    <row r="52" spans="1:19" x14ac:dyDescent="0.2">
      <c r="A52" s="18">
        <v>1</v>
      </c>
      <c r="B52" s="19">
        <v>1</v>
      </c>
      <c r="C52" s="31" t="s">
        <v>85</v>
      </c>
      <c r="D52" s="31" t="s">
        <v>86</v>
      </c>
      <c r="E52" s="18">
        <v>1978</v>
      </c>
      <c r="F52" s="18" t="s">
        <v>107</v>
      </c>
      <c r="G52" s="31" t="s">
        <v>87</v>
      </c>
      <c r="H52" s="27">
        <v>1.0416666666666666E-2</v>
      </c>
      <c r="I52" s="20" t="str">
        <f>IF(ISNUMBER($E52), IF(AND($E52&gt;1900,YEAR($C$5)-$E52&lt;=$I$10),COUNT($I$51:$I51)+1,""),"")</f>
        <v/>
      </c>
      <c r="J52" s="20" t="str">
        <f>IF(ISNUMBER($E52), IF(AND($E52&gt;1900,YEAR($C$5)-$E52&gt;I$10,YEAR($C$5)-$E52&lt;=J$10),COUNT(J$51:J51)+1,""),"")</f>
        <v/>
      </c>
      <c r="K52" s="20">
        <f>IF(ISNUMBER($E52), IF(AND($E52&gt;1900,YEAR($C$5)-$E52&gt;J$10,YEAR($C$5)-$E52&lt;=K$10),COUNT(K$51:K51)+1,""),"")</f>
        <v>1</v>
      </c>
      <c r="L52" s="20" t="str">
        <f>IF(ISNUMBER($E52), IF(AND($E52&gt;1900,YEAR($C$5)-$E52&gt;K$10,YEAR($C$5)-$E52&lt;=L$10),COUNT(L$51:L51)+1,""),"")</f>
        <v/>
      </c>
      <c r="M52" s="20" t="str">
        <f>IF(ISNUMBER($E52), IF(AND($E52&gt;1900,YEAR($C$5)-$E52&gt;L$10,YEAR($C$5)-$E52&lt;=M$10),COUNT(M$51:M51)+1,""),"")</f>
        <v/>
      </c>
      <c r="N52" s="20" t="str">
        <f>IF(ISNUMBER($E52), IF(AND($E52&gt;1900,YEAR($C$5)-$E52&gt;M$10),COUNT(N$51:N51)+1,""),"")</f>
        <v/>
      </c>
      <c r="O52" s="28" t="s">
        <v>81</v>
      </c>
      <c r="S52" s="11" t="s">
        <v>54</v>
      </c>
    </row>
    <row r="53" spans="1:19" x14ac:dyDescent="0.2">
      <c r="A53" s="18">
        <v>2</v>
      </c>
      <c r="B53" s="19">
        <v>213</v>
      </c>
      <c r="C53" s="31" t="s">
        <v>35</v>
      </c>
      <c r="D53" s="31" t="s">
        <v>36</v>
      </c>
      <c r="E53" s="18">
        <v>1962</v>
      </c>
      <c r="F53" s="18" t="s">
        <v>108</v>
      </c>
      <c r="G53" s="31" t="s">
        <v>40</v>
      </c>
      <c r="H53" s="27">
        <v>1.1597222222222222E-2</v>
      </c>
      <c r="I53" s="20" t="str">
        <f>IF(ISNUMBER($E53), IF(AND($E53&gt;1900,YEAR($C$5)-$E53&lt;=$I$10),COUNT($I$51:$I52)+1,""),"")</f>
        <v/>
      </c>
      <c r="J53" s="20" t="str">
        <f>IF(ISNUMBER($E53), IF(AND($E53&gt;1900,YEAR($C$5)-$E53&gt;I$10,YEAR($C$5)-$E53&lt;=J$10),COUNT(J$51:J52)+1,""),"")</f>
        <v/>
      </c>
      <c r="K53" s="20" t="str">
        <f>IF(ISNUMBER($E53), IF(AND($E53&gt;1900,YEAR($C$5)-$E53&gt;J$10,YEAR($C$5)-$E53&lt;=K$10),COUNT(K$51:K52)+1,""),"")</f>
        <v/>
      </c>
      <c r="L53" s="20" t="str">
        <f>IF(ISNUMBER($E53), IF(AND($E53&gt;1900,YEAR($C$5)-$E53&gt;K$10,YEAR($C$5)-$E53&lt;=L$10),COUNT(L$51:L52)+1,""),"")</f>
        <v/>
      </c>
      <c r="M53" s="20">
        <f>IF(ISNUMBER($E53), IF(AND($E53&gt;1900,YEAR($C$5)-$E53&gt;L$10,YEAR($C$5)-$E53&lt;=M$10),COUNT(M$51:M52)+1,""),"")</f>
        <v>1</v>
      </c>
      <c r="N53" s="20" t="str">
        <f>IF(ISNUMBER($E53), IF(AND($E53&gt;1900,YEAR($C$5)-$E53&gt;M$10),COUNT(N$51:N52)+1,""),"")</f>
        <v/>
      </c>
      <c r="O53" s="28" t="s">
        <v>81</v>
      </c>
    </row>
    <row r="54" spans="1:19" x14ac:dyDescent="0.2">
      <c r="A54" s="18">
        <v>3</v>
      </c>
      <c r="B54" s="19">
        <v>221</v>
      </c>
      <c r="C54" s="31" t="s">
        <v>41</v>
      </c>
      <c r="D54" s="31" t="s">
        <v>42</v>
      </c>
      <c r="E54" s="18">
        <v>1960</v>
      </c>
      <c r="F54" s="18" t="s">
        <v>108</v>
      </c>
      <c r="G54" s="31" t="s">
        <v>40</v>
      </c>
      <c r="H54" s="27">
        <v>1.1631944444444445E-2</v>
      </c>
      <c r="I54" s="20" t="str">
        <f>IF(ISNUMBER($E54), IF(AND($E54&gt;1900,YEAR($C$5)-$E54&lt;=$I$10),COUNT($I$51:$I53)+1,""),"")</f>
        <v/>
      </c>
      <c r="J54" s="20" t="str">
        <f>IF(ISNUMBER($E54), IF(AND($E54&gt;1900,YEAR($C$5)-$E54&gt;I$10,YEAR($C$5)-$E54&lt;=J$10),COUNT(J$51:J53)+1,""),"")</f>
        <v/>
      </c>
      <c r="K54" s="20" t="str">
        <f>IF(ISNUMBER($E54), IF(AND($E54&gt;1900,YEAR($C$5)-$E54&gt;J$10,YEAR($C$5)-$E54&lt;=K$10),COUNT(K$51:K53)+1,""),"")</f>
        <v/>
      </c>
      <c r="L54" s="20" t="str">
        <f>IF(ISNUMBER($E54), IF(AND($E54&gt;1900,YEAR($C$5)-$E54&gt;K$10,YEAR($C$5)-$E54&lt;=L$10),COUNT(L$51:L53)+1,""),"")</f>
        <v/>
      </c>
      <c r="M54" s="20">
        <f>IF(ISNUMBER($E54), IF(AND($E54&gt;1900,YEAR($C$5)-$E54&gt;L$10,YEAR($C$5)-$E54&lt;=M$10),COUNT(M$51:M53)+1,""),"")</f>
        <v>2</v>
      </c>
      <c r="N54" s="20" t="str">
        <f>IF(ISNUMBER($E54), IF(AND($E54&gt;1900,YEAR($C$5)-$E54&gt;M$10),COUNT(N$51:N53)+1,""),"")</f>
        <v/>
      </c>
      <c r="O54" s="28" t="s">
        <v>81</v>
      </c>
    </row>
    <row r="55" spans="1:19" x14ac:dyDescent="0.2">
      <c r="A55" s="18">
        <v>4</v>
      </c>
      <c r="B55" s="19">
        <v>215</v>
      </c>
      <c r="C55" s="31" t="s">
        <v>38</v>
      </c>
      <c r="D55" s="31" t="s">
        <v>39</v>
      </c>
      <c r="E55" s="18">
        <v>1960</v>
      </c>
      <c r="F55" s="18" t="s">
        <v>108</v>
      </c>
      <c r="G55" s="31" t="s">
        <v>40</v>
      </c>
      <c r="H55" s="27">
        <v>1.3344907407407408E-2</v>
      </c>
      <c r="I55" s="20" t="str">
        <f>IF(ISNUMBER($E55), IF(AND($E55&gt;1900,YEAR($C$5)-$E55&lt;=$I$10),COUNT($I$51:$I54)+1,""),"")</f>
        <v/>
      </c>
      <c r="J55" s="20" t="str">
        <f>IF(ISNUMBER($E55), IF(AND($E55&gt;1900,YEAR($C$5)-$E55&gt;I$10,YEAR($C$5)-$E55&lt;=J$10),COUNT(J$51:J54)+1,""),"")</f>
        <v/>
      </c>
      <c r="K55" s="20" t="str">
        <f>IF(ISNUMBER($E55), IF(AND($E55&gt;1900,YEAR($C$5)-$E55&gt;J$10,YEAR($C$5)-$E55&lt;=K$10),COUNT(K$51:K54)+1,""),"")</f>
        <v/>
      </c>
      <c r="L55" s="20" t="str">
        <f>IF(ISNUMBER($E55), IF(AND($E55&gt;1900,YEAR($C$5)-$E55&gt;K$10,YEAR($C$5)-$E55&lt;=L$10),COUNT(L$51:L54)+1,""),"")</f>
        <v/>
      </c>
      <c r="M55" s="20">
        <f>IF(ISNUMBER($E55), IF(AND($E55&gt;1900,YEAR($C$5)-$E55&gt;L$10,YEAR($C$5)-$E55&lt;=M$10),COUNT(M$51:M54)+1,""),"")</f>
        <v>3</v>
      </c>
      <c r="N55" s="20" t="str">
        <f>IF(ISNUMBER($E55), IF(AND($E55&gt;1900,YEAR($C$5)-$E55&gt;M$10),COUNT(N$51:N54)+1,""),"")</f>
        <v/>
      </c>
      <c r="O55" s="28" t="s">
        <v>81</v>
      </c>
    </row>
    <row r="56" spans="1:19" x14ac:dyDescent="0.2">
      <c r="A56" s="18">
        <v>5</v>
      </c>
      <c r="B56" s="19">
        <v>205</v>
      </c>
      <c r="C56" s="31" t="s">
        <v>33</v>
      </c>
      <c r="D56" s="31" t="s">
        <v>34</v>
      </c>
      <c r="E56" s="18">
        <v>1952</v>
      </c>
      <c r="F56" s="18" t="s">
        <v>112</v>
      </c>
      <c r="G56" s="31" t="s">
        <v>40</v>
      </c>
      <c r="H56" s="27">
        <v>1.4884259259259259E-2</v>
      </c>
      <c r="I56" s="20" t="str">
        <f>IF(ISNUMBER($E56), IF(AND($E56&gt;1900,YEAR($C$5)-$E56&lt;=$I$10),COUNT($I$51:$I55)+1,""),"")</f>
        <v/>
      </c>
      <c r="J56" s="20" t="str">
        <f>IF(ISNUMBER($E56), IF(AND($E56&gt;1900,YEAR($C$5)-$E56&gt;I$10,YEAR($C$5)-$E56&lt;=J$10),COUNT(J$51:J55)+1,""),"")</f>
        <v/>
      </c>
      <c r="K56" s="20" t="str">
        <f>IF(ISNUMBER($E56), IF(AND($E56&gt;1900,YEAR($C$5)-$E56&gt;J$10,YEAR($C$5)-$E56&lt;=K$10),COUNT(K$51:K55)+1,""),"")</f>
        <v/>
      </c>
      <c r="L56" s="20" t="str">
        <f>IF(ISNUMBER($E56), IF(AND($E56&gt;1900,YEAR($C$5)-$E56&gt;K$10,YEAR($C$5)-$E56&lt;=L$10),COUNT(L$51:L55)+1,""),"")</f>
        <v/>
      </c>
      <c r="M56" s="20" t="str">
        <f>IF(ISNUMBER($E56), IF(AND($E56&gt;1900,YEAR($C$5)-$E56&gt;L$10,YEAR($C$5)-$E56&lt;=M$10),COUNT(M$51:M55)+1,""),"")</f>
        <v/>
      </c>
      <c r="N56" s="20">
        <f>IF(ISNUMBER($E56), IF(AND($E56&gt;1900,YEAR($C$5)-$E56&gt;M$10),COUNT(N$51:N55)+1,""),"")</f>
        <v>1</v>
      </c>
      <c r="O56" s="28" t="s">
        <v>81</v>
      </c>
    </row>
    <row r="57" spans="1:19" x14ac:dyDescent="0.2">
      <c r="A57" s="18">
        <v>6</v>
      </c>
      <c r="B57" s="19">
        <v>227</v>
      </c>
      <c r="C57" s="31" t="s">
        <v>53</v>
      </c>
      <c r="D57" s="31" t="s">
        <v>31</v>
      </c>
      <c r="E57" s="18">
        <v>1971</v>
      </c>
      <c r="F57" s="18" t="s">
        <v>109</v>
      </c>
      <c r="G57" s="31" t="s">
        <v>40</v>
      </c>
      <c r="H57" s="27">
        <v>1.5439814814814814E-2</v>
      </c>
      <c r="I57" s="20" t="str">
        <f>IF(ISNUMBER($E57), IF(AND($E57&gt;1900,YEAR($C$5)-$E57&lt;=$I$10),COUNT($I$51:$I56)+1,""),"")</f>
        <v/>
      </c>
      <c r="J57" s="20" t="str">
        <f>IF(ISNUMBER($E57), IF(AND($E57&gt;1900,YEAR($C$5)-$E57&gt;I$10,YEAR($C$5)-$E57&lt;=J$10),COUNT(J$51:J56)+1,""),"")</f>
        <v/>
      </c>
      <c r="K57" s="20" t="str">
        <f>IF(ISNUMBER($E57), IF(AND($E57&gt;1900,YEAR($C$5)-$E57&gt;J$10,YEAR($C$5)-$E57&lt;=K$10),COUNT(K$51:K56)+1,""),"")</f>
        <v/>
      </c>
      <c r="L57" s="20">
        <f>IF(ISNUMBER($E57), IF(AND($E57&gt;1900,YEAR($C$5)-$E57&gt;K$10,YEAR($C$5)-$E57&lt;=L$10),COUNT(L$51:L56)+1,""),"")</f>
        <v>1</v>
      </c>
      <c r="M57" s="20" t="str">
        <f>IF(ISNUMBER($E57), IF(AND($E57&gt;1900,YEAR($C$5)-$E57&gt;L$10,YEAR($C$5)-$E57&lt;=M$10),COUNT(M$51:M56)+1,""),"")</f>
        <v/>
      </c>
      <c r="N57" s="20" t="str">
        <f>IF(ISNUMBER($E57), IF(AND($E57&gt;1900,YEAR($C$5)-$E57&gt;M$10),COUNT(N$51:N56)+1,""),"")</f>
        <v/>
      </c>
      <c r="O57" s="28" t="s">
        <v>81</v>
      </c>
    </row>
    <row r="58" spans="1:19" x14ac:dyDescent="0.2">
      <c r="A58" s="18">
        <v>7</v>
      </c>
      <c r="B58" s="19">
        <v>214</v>
      </c>
      <c r="C58" s="31" t="s">
        <v>37</v>
      </c>
      <c r="D58" s="31" t="s">
        <v>32</v>
      </c>
      <c r="E58" s="18">
        <v>1955</v>
      </c>
      <c r="F58" s="18" t="s">
        <v>108</v>
      </c>
      <c r="G58" s="31" t="s">
        <v>40</v>
      </c>
      <c r="H58" s="27">
        <v>2.0486111111111111E-2</v>
      </c>
      <c r="I58" s="20" t="str">
        <f>IF(ISNUMBER($E58), IF(AND($E58&gt;1900,YEAR($C$5)-$E58&lt;=$I$10),COUNT($I$51:$I57)+1,""),"")</f>
        <v/>
      </c>
      <c r="J58" s="20" t="str">
        <f>IF(ISNUMBER($E58), IF(AND($E58&gt;1900,YEAR($C$5)-$E58&gt;I$10,YEAR($C$5)-$E58&lt;=J$10),COUNT(J$51:J57)+1,""),"")</f>
        <v/>
      </c>
      <c r="K58" s="20" t="str">
        <f>IF(ISNUMBER($E58), IF(AND($E58&gt;1900,YEAR($C$5)-$E58&gt;J$10,YEAR($C$5)-$E58&lt;=K$10),COUNT(K$51:K57)+1,""),"")</f>
        <v/>
      </c>
      <c r="L58" s="20" t="str">
        <f>IF(ISNUMBER($E58), IF(AND($E58&gt;1900,YEAR($C$5)-$E58&gt;K$10,YEAR($C$5)-$E58&lt;=L$10),COUNT(L$51:L57)+1,""),"")</f>
        <v/>
      </c>
      <c r="M58" s="20">
        <f>IF(ISNUMBER($E58), IF(AND($E58&gt;1900,YEAR($C$5)-$E58&gt;L$10,YEAR($C$5)-$E58&lt;=M$10),COUNT(M$51:M57)+1,""),"")</f>
        <v>4</v>
      </c>
      <c r="N58" s="20" t="str">
        <f>IF(ISNUMBER($E58), IF(AND($E58&gt;1900,YEAR($C$5)-$E58&gt;M$10),COUNT(N$51:N57)+1,""),"")</f>
        <v/>
      </c>
      <c r="O58" s="28" t="s">
        <v>81</v>
      </c>
    </row>
    <row r="59" spans="1:19" x14ac:dyDescent="0.2">
      <c r="A59" s="18">
        <v>8</v>
      </c>
      <c r="B59" s="19">
        <v>2</v>
      </c>
      <c r="C59" s="31" t="s">
        <v>88</v>
      </c>
      <c r="D59" s="31" t="s">
        <v>32</v>
      </c>
      <c r="E59" s="18">
        <v>1955</v>
      </c>
      <c r="F59" s="18" t="s">
        <v>108</v>
      </c>
      <c r="G59" s="31" t="s">
        <v>89</v>
      </c>
      <c r="H59" s="27">
        <v>2.0706018518518519E-2</v>
      </c>
      <c r="I59" s="20" t="str">
        <f>IF(ISNUMBER($E59), IF(AND($E59&gt;1900,YEAR($C$5)-$E59&lt;=$I$10),COUNT($I$51:$I58)+1,""),"")</f>
        <v/>
      </c>
      <c r="J59" s="20" t="str">
        <f>IF(ISNUMBER($E59), IF(AND($E59&gt;1900,YEAR($C$5)-$E59&gt;I$10,YEAR($C$5)-$E59&lt;=J$10),COUNT(J$51:J58)+1,""),"")</f>
        <v/>
      </c>
      <c r="K59" s="20" t="str">
        <f>IF(ISNUMBER($E59), IF(AND($E59&gt;1900,YEAR($C$5)-$E59&gt;J$10,YEAR($C$5)-$E59&lt;=K$10),COUNT(K$51:K58)+1,""),"")</f>
        <v/>
      </c>
      <c r="L59" s="20" t="str">
        <f>IF(ISNUMBER($E59), IF(AND($E59&gt;1900,YEAR($C$5)-$E59&gt;K$10,YEAR($C$5)-$E59&lt;=L$10),COUNT(L$51:L58)+1,""),"")</f>
        <v/>
      </c>
      <c r="M59" s="20">
        <f>IF(ISNUMBER($E59), IF(AND($E59&gt;1900,YEAR($C$5)-$E59&gt;L$10,YEAR($C$5)-$E59&lt;=M$10),COUNT(M$51:M58)+1,""),"")</f>
        <v>5</v>
      </c>
      <c r="N59" s="20" t="str">
        <f>IF(ISNUMBER($E59), IF(AND($E59&gt;1900,YEAR($C$5)-$E59&gt;M$10),COUNT(N$51:N58)+1,""),"")</f>
        <v/>
      </c>
      <c r="O59" s="28" t="s">
        <v>81</v>
      </c>
    </row>
    <row r="60" spans="1:19" hidden="1" x14ac:dyDescent="0.2">
      <c r="A60" s="18">
        <v>10</v>
      </c>
      <c r="B60" s="19"/>
      <c r="C60" s="31" t="str">
        <f>IFERROR(VLOOKUP($B60,#REF!,2,FALSE),"")</f>
        <v/>
      </c>
      <c r="D60" s="31" t="str">
        <f>IFERROR(VLOOKUP($B60,#REF!,3,FALSE),"")</f>
        <v/>
      </c>
      <c r="E60" s="18" t="str">
        <f>IFERROR(VLOOKUP($B60,#REF!,4,FALSE),"")</f>
        <v/>
      </c>
      <c r="F60" s="18" t="str">
        <f t="shared" ref="F52:F84" si="1">IF(AND(ISNUMBER($E60),$E60&gt;1900),IF(YEAR($C$5)-$E60&lt;=$I$10,"do "&amp;$I$10,IF(YEAR($C$5)-$E60&lt;=$J$10,"do "&amp;$J$10,IF(YEAR($C$5)-$E60&lt;=$K$10,"do "&amp;$K$10,IF(YEAR($C$5)-$E60&lt;=$L$10,"do "&amp;$L$10,IF(YEAR($C$5)-$E60&lt;=$M$10,"do "&amp;$M$10,$N$10&amp;" +"))))),"")</f>
        <v/>
      </c>
      <c r="G60" s="31" t="e">
        <f>IF(COUNTIF(#REF!,$B60)&gt;0,"SABZO","")</f>
        <v>#REF!</v>
      </c>
      <c r="H60" s="27"/>
      <c r="I60" s="20" t="str">
        <f>IF(ISNUMBER($E60), IF(AND($E60&gt;1900,YEAR($C$5)-$E60&lt;=$I$10),COUNT($I$51:$I59)+1,""),"")</f>
        <v/>
      </c>
      <c r="J60" s="20" t="str">
        <f>IF(ISNUMBER($E60), IF(AND($E60&gt;1900,YEAR($C$5)-$E60&gt;I$10,YEAR($C$5)-$E60&lt;=J$10),COUNT(J$51:J59)+1,""),"")</f>
        <v/>
      </c>
      <c r="K60" s="20" t="str">
        <f>IF(ISNUMBER($E60), IF(AND($E60&gt;1900,YEAR($C$5)-$E60&gt;J$10,YEAR($C$5)-$E60&lt;=K$10),COUNT(K$51:K59)+1,""),"")</f>
        <v/>
      </c>
      <c r="L60" s="20" t="str">
        <f>IF(ISNUMBER($E60), IF(AND($E60&gt;1900,YEAR($C$5)-$E60&gt;K$10,YEAR($C$5)-$E60&lt;=L$10),COUNT(L$51:L59)+1,""),"")</f>
        <v/>
      </c>
      <c r="M60" s="20" t="str">
        <f>IF(ISNUMBER($E60), IF(AND($E60&gt;1900,YEAR($C$5)-$E60&gt;L$10,YEAR($C$5)-$E60&lt;=M$10),COUNT(M$51:M59)+1,""),"")</f>
        <v/>
      </c>
      <c r="N60" s="20" t="str">
        <f>IF(ISNUMBER($E60), IF(AND($E60&gt;1900,YEAR($C$5)-$E60&gt;M$10),COUNT(N$51:N59)+1,""),"")</f>
        <v/>
      </c>
      <c r="O60" s="28" t="s">
        <v>81</v>
      </c>
    </row>
    <row r="61" spans="1:19" hidden="1" x14ac:dyDescent="0.2">
      <c r="A61" s="18">
        <v>11</v>
      </c>
      <c r="B61" s="19"/>
      <c r="C61" s="31" t="str">
        <f>IFERROR(VLOOKUP($B61,#REF!,2,FALSE),"")</f>
        <v/>
      </c>
      <c r="D61" s="31" t="str">
        <f>IFERROR(VLOOKUP($B61,#REF!,3,FALSE),"")</f>
        <v/>
      </c>
      <c r="E61" s="18" t="str">
        <f>IFERROR(VLOOKUP($B61,#REF!,4,FALSE),"")</f>
        <v/>
      </c>
      <c r="F61" s="18" t="str">
        <f t="shared" si="1"/>
        <v/>
      </c>
      <c r="G61" s="31" t="e">
        <f>IF(COUNTIF(#REF!,$B61)&gt;0,"SABZO","")</f>
        <v>#REF!</v>
      </c>
      <c r="H61" s="27"/>
      <c r="I61" s="20" t="str">
        <f>IF(ISNUMBER($E61), IF(AND($E61&gt;1900,YEAR($C$5)-$E61&lt;=$I$10),COUNT($I$51:$I60)+1,""),"")</f>
        <v/>
      </c>
      <c r="J61" s="20" t="str">
        <f>IF(ISNUMBER($E61), IF(AND($E61&gt;1900,YEAR($C$5)-$E61&gt;I$10,YEAR($C$5)-$E61&lt;=J$10),COUNT(J$51:J60)+1,""),"")</f>
        <v/>
      </c>
      <c r="K61" s="20" t="str">
        <f>IF(ISNUMBER($E61), IF(AND($E61&gt;1900,YEAR($C$5)-$E61&gt;J$10,YEAR($C$5)-$E61&lt;=K$10),COUNT(K$51:K60)+1,""),"")</f>
        <v/>
      </c>
      <c r="L61" s="20" t="str">
        <f>IF(ISNUMBER($E61), IF(AND($E61&gt;1900,YEAR($C$5)-$E61&gt;K$10,YEAR($C$5)-$E61&lt;=L$10),COUNT(L$51:L60)+1,""),"")</f>
        <v/>
      </c>
      <c r="M61" s="20" t="str">
        <f>IF(ISNUMBER($E61), IF(AND($E61&gt;1900,YEAR($C$5)-$E61&gt;L$10,YEAR($C$5)-$E61&lt;=M$10),COUNT(M$51:M60)+1,""),"")</f>
        <v/>
      </c>
      <c r="N61" s="20" t="str">
        <f>IF(ISNUMBER($E61), IF(AND($E61&gt;1900,YEAR($C$5)-$E61&gt;M$10),COUNT(N$51:N60)+1,""),"")</f>
        <v/>
      </c>
      <c r="O61" s="28" t="s">
        <v>81</v>
      </c>
    </row>
    <row r="62" spans="1:19" hidden="1" x14ac:dyDescent="0.2">
      <c r="A62" s="18">
        <v>12</v>
      </c>
      <c r="B62" s="19"/>
      <c r="C62" s="31" t="str">
        <f>IFERROR(VLOOKUP($B62,#REF!,2,FALSE),"")</f>
        <v/>
      </c>
      <c r="D62" s="31" t="str">
        <f>IFERROR(VLOOKUP($B62,#REF!,3,FALSE),"")</f>
        <v/>
      </c>
      <c r="E62" s="18" t="str">
        <f>IFERROR(VLOOKUP($B62,#REF!,4,FALSE),"")</f>
        <v/>
      </c>
      <c r="F62" s="18" t="str">
        <f t="shared" si="1"/>
        <v/>
      </c>
      <c r="G62" s="31" t="e">
        <f>IF(COUNTIF(#REF!,$B62)&gt;0,"SABZO","")</f>
        <v>#REF!</v>
      </c>
      <c r="H62" s="27"/>
      <c r="I62" s="20" t="str">
        <f>IF(ISNUMBER($E62), IF(AND($E62&gt;1900,YEAR($C$5)-$E62&lt;=$I$10),COUNT($I$51:$I61)+1,""),"")</f>
        <v/>
      </c>
      <c r="J62" s="20" t="str">
        <f>IF(ISNUMBER($E62), IF(AND($E62&gt;1900,YEAR($C$5)-$E62&gt;I$10,YEAR($C$5)-$E62&lt;=J$10),COUNT(J$51:J61)+1,""),"")</f>
        <v/>
      </c>
      <c r="K62" s="20" t="str">
        <f>IF(ISNUMBER($E62), IF(AND($E62&gt;1900,YEAR($C$5)-$E62&gt;J$10,YEAR($C$5)-$E62&lt;=K$10),COUNT(K$51:K61)+1,""),"")</f>
        <v/>
      </c>
      <c r="L62" s="20" t="str">
        <f>IF(ISNUMBER($E62), IF(AND($E62&gt;1900,YEAR($C$5)-$E62&gt;K$10,YEAR($C$5)-$E62&lt;=L$10),COUNT(L$51:L61)+1,""),"")</f>
        <v/>
      </c>
      <c r="M62" s="20" t="str">
        <f>IF(ISNUMBER($E62), IF(AND($E62&gt;1900,YEAR($C$5)-$E62&gt;L$10,YEAR($C$5)-$E62&lt;=M$10),COUNT(M$51:M61)+1,""),"")</f>
        <v/>
      </c>
      <c r="N62" s="20" t="str">
        <f>IF(ISNUMBER($E62), IF(AND($E62&gt;1900,YEAR($C$5)-$E62&gt;M$10),COUNT(N$51:N61)+1,""),"")</f>
        <v/>
      </c>
      <c r="O62" s="28" t="s">
        <v>81</v>
      </c>
    </row>
    <row r="63" spans="1:19" hidden="1" x14ac:dyDescent="0.2">
      <c r="A63" s="18">
        <v>13</v>
      </c>
      <c r="B63" s="19"/>
      <c r="C63" s="31" t="str">
        <f>IFERROR(VLOOKUP($B63,#REF!,2,FALSE),"")</f>
        <v/>
      </c>
      <c r="D63" s="31" t="str">
        <f>IFERROR(VLOOKUP($B63,#REF!,3,FALSE),"")</f>
        <v/>
      </c>
      <c r="E63" s="18" t="str">
        <f>IFERROR(VLOOKUP($B63,#REF!,4,FALSE),"")</f>
        <v/>
      </c>
      <c r="F63" s="18" t="str">
        <f t="shared" si="1"/>
        <v/>
      </c>
      <c r="G63" s="31" t="e">
        <f>IF(COUNTIF(#REF!,$B63)&gt;0,"SABZO","")</f>
        <v>#REF!</v>
      </c>
      <c r="H63" s="27"/>
      <c r="I63" s="20" t="str">
        <f>IF(ISNUMBER($E63), IF(AND($E63&gt;1900,YEAR($C$5)-$E63&lt;=$I$10),COUNT($I$51:$I62)+1,""),"")</f>
        <v/>
      </c>
      <c r="J63" s="20" t="str">
        <f>IF(ISNUMBER($E63), IF(AND($E63&gt;1900,YEAR($C$5)-$E63&gt;I$10,YEAR($C$5)-$E63&lt;=J$10),COUNT(J$51:J62)+1,""),"")</f>
        <v/>
      </c>
      <c r="K63" s="20" t="str">
        <f>IF(ISNUMBER($E63), IF(AND($E63&gt;1900,YEAR($C$5)-$E63&gt;J$10,YEAR($C$5)-$E63&lt;=K$10),COUNT(K$51:K62)+1,""),"")</f>
        <v/>
      </c>
      <c r="L63" s="20" t="str">
        <f>IF(ISNUMBER($E63), IF(AND($E63&gt;1900,YEAR($C$5)-$E63&gt;K$10,YEAR($C$5)-$E63&lt;=L$10),COUNT(L$51:L62)+1,""),"")</f>
        <v/>
      </c>
      <c r="M63" s="20" t="str">
        <f>IF(ISNUMBER($E63), IF(AND($E63&gt;1900,YEAR($C$5)-$E63&gt;L$10,YEAR($C$5)-$E63&lt;=M$10),COUNT(M$51:M62)+1,""),"")</f>
        <v/>
      </c>
      <c r="N63" s="20" t="str">
        <f>IF(ISNUMBER($E63), IF(AND($E63&gt;1900,YEAR($C$5)-$E63&gt;M$10),COUNT(N$51:N62)+1,""),"")</f>
        <v/>
      </c>
      <c r="O63" s="28" t="s">
        <v>81</v>
      </c>
    </row>
    <row r="64" spans="1:19" hidden="1" x14ac:dyDescent="0.2">
      <c r="A64" s="18">
        <v>14</v>
      </c>
      <c r="B64" s="19"/>
      <c r="C64" s="31" t="str">
        <f>IFERROR(VLOOKUP($B64,#REF!,2,FALSE),"")</f>
        <v/>
      </c>
      <c r="D64" s="31" t="str">
        <f>IFERROR(VLOOKUP($B64,#REF!,3,FALSE),"")</f>
        <v/>
      </c>
      <c r="E64" s="18" t="str">
        <f>IFERROR(VLOOKUP($B64,#REF!,4,FALSE),"")</f>
        <v/>
      </c>
      <c r="F64" s="18" t="str">
        <f t="shared" si="1"/>
        <v/>
      </c>
      <c r="G64" s="31" t="e">
        <f>IF(COUNTIF(#REF!,$B64)&gt;0,"SABZO","")</f>
        <v>#REF!</v>
      </c>
      <c r="H64" s="27"/>
      <c r="I64" s="20" t="str">
        <f>IF(ISNUMBER($E64), IF(AND($E64&gt;1900,YEAR($C$5)-$E64&lt;=$I$10),COUNT($I$51:$I63)+1,""),"")</f>
        <v/>
      </c>
      <c r="J64" s="20" t="str">
        <f>IF(ISNUMBER($E64), IF(AND($E64&gt;1900,YEAR($C$5)-$E64&gt;I$10,YEAR($C$5)-$E64&lt;=J$10),COUNT(J$51:J63)+1,""),"")</f>
        <v/>
      </c>
      <c r="K64" s="20" t="str">
        <f>IF(ISNUMBER($E64), IF(AND($E64&gt;1900,YEAR($C$5)-$E64&gt;J$10,YEAR($C$5)-$E64&lt;=K$10),COUNT(K$51:K63)+1,""),"")</f>
        <v/>
      </c>
      <c r="L64" s="20" t="str">
        <f>IF(ISNUMBER($E64), IF(AND($E64&gt;1900,YEAR($C$5)-$E64&gt;K$10,YEAR($C$5)-$E64&lt;=L$10),COUNT(L$51:L63)+1,""),"")</f>
        <v/>
      </c>
      <c r="M64" s="20" t="str">
        <f>IF(ISNUMBER($E64), IF(AND($E64&gt;1900,YEAR($C$5)-$E64&gt;L$10,YEAR($C$5)-$E64&lt;=M$10),COUNT(M$51:M63)+1,""),"")</f>
        <v/>
      </c>
      <c r="N64" s="20" t="str">
        <f>IF(ISNUMBER($E64), IF(AND($E64&gt;1900,YEAR($C$5)-$E64&gt;M$10),COUNT(N$51:N63)+1,""),"")</f>
        <v/>
      </c>
      <c r="O64" s="28" t="s">
        <v>81</v>
      </c>
    </row>
    <row r="65" spans="1:16" hidden="1" x14ac:dyDescent="0.2">
      <c r="A65" s="18">
        <v>15</v>
      </c>
      <c r="B65" s="19"/>
      <c r="C65" s="31" t="str">
        <f>IFERROR(VLOOKUP($B65,#REF!,2,FALSE),"")</f>
        <v/>
      </c>
      <c r="D65" s="31" t="str">
        <f>IFERROR(VLOOKUP($B65,#REF!,3,FALSE),"")</f>
        <v/>
      </c>
      <c r="E65" s="18" t="str">
        <f>IFERROR(VLOOKUP($B65,#REF!,4,FALSE),"")</f>
        <v/>
      </c>
      <c r="F65" s="18" t="str">
        <f t="shared" si="1"/>
        <v/>
      </c>
      <c r="G65" s="31" t="e">
        <f>IF(COUNTIF(#REF!,$B65)&gt;0,"SABZO","")</f>
        <v>#REF!</v>
      </c>
      <c r="H65" s="27"/>
      <c r="I65" s="20" t="str">
        <f>IF(ISNUMBER($E65), IF(AND($E65&gt;1900,YEAR($C$5)-$E65&lt;=$I$10),COUNT($I$51:$I64)+1,""),"")</f>
        <v/>
      </c>
      <c r="J65" s="20" t="str">
        <f>IF(ISNUMBER($E65), IF(AND($E65&gt;1900,YEAR($C$5)-$E65&gt;I$10,YEAR($C$5)-$E65&lt;=J$10),COUNT(J$51:J64)+1,""),"")</f>
        <v/>
      </c>
      <c r="K65" s="20" t="str">
        <f>IF(ISNUMBER($E65), IF(AND($E65&gt;1900,YEAR($C$5)-$E65&gt;J$10,YEAR($C$5)-$E65&lt;=K$10),COUNT(K$51:K64)+1,""),"")</f>
        <v/>
      </c>
      <c r="L65" s="20" t="str">
        <f>IF(ISNUMBER($E65), IF(AND($E65&gt;1900,YEAR($C$5)-$E65&gt;K$10,YEAR($C$5)-$E65&lt;=L$10),COUNT(L$51:L64)+1,""),"")</f>
        <v/>
      </c>
      <c r="M65" s="20" t="str">
        <f>IF(ISNUMBER($E65), IF(AND($E65&gt;1900,YEAR($C$5)-$E65&gt;L$10,YEAR($C$5)-$E65&lt;=M$10),COUNT(M$51:M64)+1,""),"")</f>
        <v/>
      </c>
      <c r="N65" s="20" t="str">
        <f>IF(ISNUMBER($E65), IF(AND($E65&gt;1900,YEAR($C$5)-$E65&gt;M$10),COUNT(N$51:N64)+1,""),"")</f>
        <v/>
      </c>
      <c r="O65" s="28" t="s">
        <v>81</v>
      </c>
    </row>
    <row r="66" spans="1:16" hidden="1" x14ac:dyDescent="0.2">
      <c r="A66" s="18">
        <v>16</v>
      </c>
      <c r="B66" s="19"/>
      <c r="C66" s="31" t="str">
        <f>IFERROR(VLOOKUP($B66,#REF!,2,FALSE),"")</f>
        <v/>
      </c>
      <c r="D66" s="31" t="str">
        <f>IFERROR(VLOOKUP($B66,#REF!,3,FALSE),"")</f>
        <v/>
      </c>
      <c r="E66" s="18" t="str">
        <f>IFERROR(VLOOKUP($B66,#REF!,4,FALSE),"")</f>
        <v/>
      </c>
      <c r="F66" s="18" t="str">
        <f t="shared" si="1"/>
        <v/>
      </c>
      <c r="G66" s="31" t="e">
        <f>IF(COUNTIF(#REF!,$B66)&gt;0,"SABZO","")</f>
        <v>#REF!</v>
      </c>
      <c r="H66" s="27"/>
      <c r="I66" s="20" t="str">
        <f>IF(ISNUMBER($E66), IF(AND($E66&gt;1900,YEAR($C$5)-$E66&lt;=$I$10),COUNT($I$51:$I65)+1,""),"")</f>
        <v/>
      </c>
      <c r="J66" s="20" t="str">
        <f>IF(ISNUMBER($E66), IF(AND($E66&gt;1900,YEAR($C$5)-$E66&gt;I$10,YEAR($C$5)-$E66&lt;=J$10),COUNT(J$51:J65)+1,""),"")</f>
        <v/>
      </c>
      <c r="K66" s="20" t="str">
        <f>IF(ISNUMBER($E66), IF(AND($E66&gt;1900,YEAR($C$5)-$E66&gt;J$10,YEAR($C$5)-$E66&lt;=K$10),COUNT(K$51:K65)+1,""),"")</f>
        <v/>
      </c>
      <c r="L66" s="20" t="str">
        <f>IF(ISNUMBER($E66), IF(AND($E66&gt;1900,YEAR($C$5)-$E66&gt;K$10,YEAR($C$5)-$E66&lt;=L$10),COUNT(L$51:L65)+1,""),"")</f>
        <v/>
      </c>
      <c r="M66" s="20" t="str">
        <f>IF(ISNUMBER($E66), IF(AND($E66&gt;1900,YEAR($C$5)-$E66&gt;L$10,YEAR($C$5)-$E66&lt;=M$10),COUNT(M$51:M65)+1,""),"")</f>
        <v/>
      </c>
      <c r="N66" s="20" t="str">
        <f>IF(ISNUMBER($E66), IF(AND($E66&gt;1900,YEAR($C$5)-$E66&gt;M$10),COUNT(N$51:N65)+1,""),"")</f>
        <v/>
      </c>
      <c r="O66" s="28" t="s">
        <v>81</v>
      </c>
    </row>
    <row r="67" spans="1:16" hidden="1" x14ac:dyDescent="0.2">
      <c r="A67" s="18">
        <v>17</v>
      </c>
      <c r="B67" s="19"/>
      <c r="C67" s="31" t="str">
        <f>IFERROR(VLOOKUP($B67,#REF!,2,FALSE),"")</f>
        <v/>
      </c>
      <c r="D67" s="31" t="str">
        <f>IFERROR(VLOOKUP($B67,#REF!,3,FALSE),"")</f>
        <v/>
      </c>
      <c r="E67" s="18" t="str">
        <f>IFERROR(VLOOKUP($B67,#REF!,4,FALSE),"")</f>
        <v/>
      </c>
      <c r="F67" s="18" t="str">
        <f t="shared" si="1"/>
        <v/>
      </c>
      <c r="G67" s="31" t="e">
        <f>IF(COUNTIF(#REF!,$B67)&gt;0,"SABZO","")</f>
        <v>#REF!</v>
      </c>
      <c r="H67" s="27"/>
      <c r="I67" s="20" t="str">
        <f>IF(ISNUMBER($E67), IF(AND($E67&gt;1900,YEAR($C$5)-$E67&lt;=$I$10),COUNT($I$51:$I66)+1,""),"")</f>
        <v/>
      </c>
      <c r="J67" s="20" t="str">
        <f>IF(ISNUMBER($E67), IF(AND($E67&gt;1900,YEAR($C$5)-$E67&gt;I$10,YEAR($C$5)-$E67&lt;=J$10),COUNT(J$51:J66)+1,""),"")</f>
        <v/>
      </c>
      <c r="K67" s="20" t="str">
        <f>IF(ISNUMBER($E67), IF(AND($E67&gt;1900,YEAR($C$5)-$E67&gt;J$10,YEAR($C$5)-$E67&lt;=K$10),COUNT(K$51:K66)+1,""),"")</f>
        <v/>
      </c>
      <c r="L67" s="20" t="str">
        <f>IF(ISNUMBER($E67), IF(AND($E67&gt;1900,YEAR($C$5)-$E67&gt;K$10,YEAR($C$5)-$E67&lt;=L$10),COUNT(L$51:L66)+1,""),"")</f>
        <v/>
      </c>
      <c r="M67" s="20" t="str">
        <f>IF(ISNUMBER($E67), IF(AND($E67&gt;1900,YEAR($C$5)-$E67&gt;L$10,YEAR($C$5)-$E67&lt;=M$10),COUNT(M$51:M66)+1,""),"")</f>
        <v/>
      </c>
      <c r="N67" s="20" t="str">
        <f>IF(ISNUMBER($E67), IF(AND($E67&gt;1900,YEAR($C$5)-$E67&gt;M$10),COUNT(N$51:N66)+1,""),"")</f>
        <v/>
      </c>
      <c r="O67" s="28" t="s">
        <v>81</v>
      </c>
    </row>
    <row r="68" spans="1:16" hidden="1" x14ac:dyDescent="0.2">
      <c r="A68" s="18">
        <v>18</v>
      </c>
      <c r="B68" s="19"/>
      <c r="C68" s="31" t="str">
        <f>IFERROR(VLOOKUP($B68,#REF!,2,FALSE),"")</f>
        <v/>
      </c>
      <c r="D68" s="31" t="str">
        <f>IFERROR(VLOOKUP($B68,#REF!,3,FALSE),"")</f>
        <v/>
      </c>
      <c r="E68" s="18" t="str">
        <f>IFERROR(VLOOKUP($B68,#REF!,4,FALSE),"")</f>
        <v/>
      </c>
      <c r="F68" s="18" t="str">
        <f t="shared" si="1"/>
        <v/>
      </c>
      <c r="G68" s="31" t="e">
        <f>IF(COUNTIF(#REF!,$B68)&gt;0,"SABZO","")</f>
        <v>#REF!</v>
      </c>
      <c r="H68" s="27"/>
      <c r="I68" s="20" t="str">
        <f>IF(ISNUMBER($E68), IF(AND($E68&gt;1900,YEAR($C$5)-$E68&lt;=$I$10),COUNT($I$51:$I67)+1,""),"")</f>
        <v/>
      </c>
      <c r="J68" s="20" t="str">
        <f>IF(ISNUMBER($E68), IF(AND($E68&gt;1900,YEAR($C$5)-$E68&gt;I$10,YEAR($C$5)-$E68&lt;=J$10),COUNT(J$51:J67)+1,""),"")</f>
        <v/>
      </c>
      <c r="K68" s="20" t="str">
        <f>IF(ISNUMBER($E68), IF(AND($E68&gt;1900,YEAR($C$5)-$E68&gt;J$10,YEAR($C$5)-$E68&lt;=K$10),COUNT(K$51:K67)+1,""),"")</f>
        <v/>
      </c>
      <c r="L68" s="20" t="str">
        <f>IF(ISNUMBER($E68), IF(AND($E68&gt;1900,YEAR($C$5)-$E68&gt;K$10,YEAR($C$5)-$E68&lt;=L$10),COUNT(L$51:L67)+1,""),"")</f>
        <v/>
      </c>
      <c r="M68" s="20" t="str">
        <f>IF(ISNUMBER($E68), IF(AND($E68&gt;1900,YEAR($C$5)-$E68&gt;L$10,YEAR($C$5)-$E68&lt;=M$10),COUNT(M$51:M67)+1,""),"")</f>
        <v/>
      </c>
      <c r="N68" s="20" t="str">
        <f>IF(ISNUMBER($E68), IF(AND($E68&gt;1900,YEAR($C$5)-$E68&gt;M$10),COUNT(N$51:N67)+1,""),"")</f>
        <v/>
      </c>
      <c r="O68" s="28" t="s">
        <v>81</v>
      </c>
    </row>
    <row r="69" spans="1:16" hidden="1" x14ac:dyDescent="0.2">
      <c r="A69" s="18">
        <v>19</v>
      </c>
      <c r="B69" s="19"/>
      <c r="C69" s="31" t="str">
        <f>IFERROR(VLOOKUP($B69,#REF!,2,FALSE),"")</f>
        <v/>
      </c>
      <c r="D69" s="31" t="str">
        <f>IFERROR(VLOOKUP($B69,#REF!,3,FALSE),"")</f>
        <v/>
      </c>
      <c r="E69" s="18" t="str">
        <f>IFERROR(VLOOKUP($B69,#REF!,4,FALSE),"")</f>
        <v/>
      </c>
      <c r="F69" s="18" t="str">
        <f t="shared" si="1"/>
        <v/>
      </c>
      <c r="G69" s="31" t="e">
        <f>IF(COUNTIF(#REF!,$B69)&gt;0,"SABZO","")</f>
        <v>#REF!</v>
      </c>
      <c r="H69" s="27"/>
      <c r="I69" s="20" t="str">
        <f>IF(ISNUMBER($E69), IF(AND($E69&gt;1900,YEAR($C$5)-$E69&lt;=$I$10),COUNT($I$51:$I68)+1,""),"")</f>
        <v/>
      </c>
      <c r="J69" s="20" t="str">
        <f>IF(ISNUMBER($E69), IF(AND($E69&gt;1900,YEAR($C$5)-$E69&gt;I$10,YEAR($C$5)-$E69&lt;=J$10),COUNT(J$51:J68)+1,""),"")</f>
        <v/>
      </c>
      <c r="K69" s="20" t="str">
        <f>IF(ISNUMBER($E69), IF(AND($E69&gt;1900,YEAR($C$5)-$E69&gt;J$10,YEAR($C$5)-$E69&lt;=K$10),COUNT(K$51:K68)+1,""),"")</f>
        <v/>
      </c>
      <c r="L69" s="20" t="str">
        <f>IF(ISNUMBER($E69), IF(AND($E69&gt;1900,YEAR($C$5)-$E69&gt;K$10,YEAR($C$5)-$E69&lt;=L$10),COUNT(L$51:L68)+1,""),"")</f>
        <v/>
      </c>
      <c r="M69" s="20" t="str">
        <f>IF(ISNUMBER($E69), IF(AND($E69&gt;1900,YEAR($C$5)-$E69&gt;L$10,YEAR($C$5)-$E69&lt;=M$10),COUNT(M$51:M68)+1,""),"")</f>
        <v/>
      </c>
      <c r="N69" s="20" t="str">
        <f>IF(ISNUMBER($E69), IF(AND($E69&gt;1900,YEAR($C$5)-$E69&gt;M$10),COUNT(N$51:N68)+1,""),"")</f>
        <v/>
      </c>
      <c r="O69" s="28" t="s">
        <v>81</v>
      </c>
    </row>
    <row r="70" spans="1:16" hidden="1" x14ac:dyDescent="0.2">
      <c r="A70" s="18">
        <v>20</v>
      </c>
      <c r="B70" s="19"/>
      <c r="C70" s="31" t="str">
        <f>IFERROR(VLOOKUP($B70,#REF!,2,FALSE),"")</f>
        <v/>
      </c>
      <c r="D70" s="31" t="str">
        <f>IFERROR(VLOOKUP($B70,#REF!,3,FALSE),"")</f>
        <v/>
      </c>
      <c r="E70" s="18" t="str">
        <f>IFERROR(VLOOKUP($B70,#REF!,4,FALSE),"")</f>
        <v/>
      </c>
      <c r="F70" s="18" t="str">
        <f t="shared" si="1"/>
        <v/>
      </c>
      <c r="G70" s="31" t="e">
        <f>IF(COUNTIF(#REF!,$B70)&gt;0,"SABZO","")</f>
        <v>#REF!</v>
      </c>
      <c r="H70" s="27"/>
      <c r="I70" s="20" t="str">
        <f>IF(ISNUMBER($E70), IF(AND($E70&gt;1900,YEAR($C$5)-$E70&lt;=$I$10),COUNT($I$51:$I69)+1,""),"")</f>
        <v/>
      </c>
      <c r="J70" s="20" t="str">
        <f>IF(ISNUMBER($E70), IF(AND($E70&gt;1900,YEAR($C$5)-$E70&gt;I$10,YEAR($C$5)-$E70&lt;=J$10),COUNT(J$51:J69)+1,""),"")</f>
        <v/>
      </c>
      <c r="K70" s="20" t="str">
        <f>IF(ISNUMBER($E70), IF(AND($E70&gt;1900,YEAR($C$5)-$E70&gt;J$10,YEAR($C$5)-$E70&lt;=K$10),COUNT(K$51:K69)+1,""),"")</f>
        <v/>
      </c>
      <c r="L70" s="20" t="str">
        <f>IF(ISNUMBER($E70), IF(AND($E70&gt;1900,YEAR($C$5)-$E70&gt;K$10,YEAR($C$5)-$E70&lt;=L$10),COUNT(L$51:L69)+1,""),"")</f>
        <v/>
      </c>
      <c r="M70" s="20" t="str">
        <f>IF(ISNUMBER($E70), IF(AND($E70&gt;1900,YEAR($C$5)-$E70&gt;L$10,YEAR($C$5)-$E70&lt;=M$10),COUNT(M$51:M69)+1,""),"")</f>
        <v/>
      </c>
      <c r="N70" s="20" t="str">
        <f>IF(ISNUMBER($E70), IF(AND($E70&gt;1900,YEAR($C$5)-$E70&gt;M$10),COUNT(N$51:N69)+1,""),"")</f>
        <v/>
      </c>
      <c r="O70" s="28" t="s">
        <v>81</v>
      </c>
    </row>
    <row r="71" spans="1:16" hidden="1" x14ac:dyDescent="0.2">
      <c r="A71" s="18">
        <v>21</v>
      </c>
      <c r="B71" s="19"/>
      <c r="C71" s="31" t="str">
        <f>IFERROR(VLOOKUP($B71,#REF!,2,FALSE),"")</f>
        <v/>
      </c>
      <c r="D71" s="31" t="str">
        <f>IFERROR(VLOOKUP($B71,#REF!,3,FALSE),"")</f>
        <v/>
      </c>
      <c r="E71" s="18" t="str">
        <f>IFERROR(VLOOKUP($B71,#REF!,4,FALSE),"")</f>
        <v/>
      </c>
      <c r="F71" s="18" t="str">
        <f t="shared" si="1"/>
        <v/>
      </c>
      <c r="G71" s="31" t="e">
        <f>IF(COUNTIF(#REF!,$B71)&gt;0,"SABZO","")</f>
        <v>#REF!</v>
      </c>
      <c r="H71" s="27"/>
      <c r="I71" s="20" t="str">
        <f>IF(ISNUMBER($E71), IF(AND($E71&gt;1900,YEAR($C$5)-$E71&lt;=$I$10),COUNT($I$51:$I70)+1,""),"")</f>
        <v/>
      </c>
      <c r="J71" s="20" t="str">
        <f>IF(ISNUMBER($E71), IF(AND($E71&gt;1900,YEAR($C$5)-$E71&gt;I$10,YEAR($C$5)-$E71&lt;=J$10),COUNT(J$51:J70)+1,""),"")</f>
        <v/>
      </c>
      <c r="K71" s="20" t="str">
        <f>IF(ISNUMBER($E71), IF(AND($E71&gt;1900,YEAR($C$5)-$E71&gt;J$10,YEAR($C$5)-$E71&lt;=K$10),COUNT(K$51:K70)+1,""),"")</f>
        <v/>
      </c>
      <c r="L71" s="20" t="str">
        <f>IF(ISNUMBER($E71), IF(AND($E71&gt;1900,YEAR($C$5)-$E71&gt;K$10,YEAR($C$5)-$E71&lt;=L$10),COUNT(L$51:L70)+1,""),"")</f>
        <v/>
      </c>
      <c r="M71" s="20" t="str">
        <f>IF(ISNUMBER($E71), IF(AND($E71&gt;1900,YEAR($C$5)-$E71&gt;L$10,YEAR($C$5)-$E71&lt;=M$10),COUNT(M$51:M70)+1,""),"")</f>
        <v/>
      </c>
      <c r="N71" s="20" t="str">
        <f>IF(ISNUMBER($E71), IF(AND($E71&gt;1900,YEAR($C$5)-$E71&gt;M$10),COUNT(N$51:N70)+1,""),"")</f>
        <v/>
      </c>
      <c r="O71" s="28" t="s">
        <v>81</v>
      </c>
    </row>
    <row r="72" spans="1:16" hidden="1" x14ac:dyDescent="0.2">
      <c r="A72" s="18">
        <v>22</v>
      </c>
      <c r="B72" s="19"/>
      <c r="C72" s="31" t="str">
        <f>IFERROR(VLOOKUP($B72,#REF!,2,FALSE),"")</f>
        <v/>
      </c>
      <c r="D72" s="31" t="str">
        <f>IFERROR(VLOOKUP($B72,#REF!,3,FALSE),"")</f>
        <v/>
      </c>
      <c r="E72" s="18" t="str">
        <f>IFERROR(VLOOKUP($B72,#REF!,4,FALSE),"")</f>
        <v/>
      </c>
      <c r="F72" s="18" t="str">
        <f t="shared" si="1"/>
        <v/>
      </c>
      <c r="G72" s="31" t="e">
        <f>IF(COUNTIF(#REF!,$B72)&gt;0,"SABZO","")</f>
        <v>#REF!</v>
      </c>
      <c r="H72" s="27"/>
      <c r="I72" s="20" t="str">
        <f>IF(ISNUMBER($E72), IF(AND($E72&gt;1900,YEAR($C$5)-$E72&lt;=$I$10),COUNT($I$51:$I71)+1,""),"")</f>
        <v/>
      </c>
      <c r="J72" s="20" t="str">
        <f>IF(ISNUMBER($E72), IF(AND($E72&gt;1900,YEAR($C$5)-$E72&gt;I$10,YEAR($C$5)-$E72&lt;=J$10),COUNT(J$51:J71)+1,""),"")</f>
        <v/>
      </c>
      <c r="K72" s="20" t="str">
        <f>IF(ISNUMBER($E72), IF(AND($E72&gt;1900,YEAR($C$5)-$E72&gt;J$10,YEAR($C$5)-$E72&lt;=K$10),COUNT(K$51:K71)+1,""),"")</f>
        <v/>
      </c>
      <c r="L72" s="20" t="str">
        <f>IF(ISNUMBER($E72), IF(AND($E72&gt;1900,YEAR($C$5)-$E72&gt;K$10,YEAR($C$5)-$E72&lt;=L$10),COUNT(L$51:L71)+1,""),"")</f>
        <v/>
      </c>
      <c r="M72" s="20" t="str">
        <f>IF(ISNUMBER($E72), IF(AND($E72&gt;1900,YEAR($C$5)-$E72&gt;L$10,YEAR($C$5)-$E72&lt;=M$10),COUNT(M$51:M71)+1,""),"")</f>
        <v/>
      </c>
      <c r="N72" s="20" t="str">
        <f>IF(ISNUMBER($E72), IF(AND($E72&gt;1900,YEAR($C$5)-$E72&gt;M$10),COUNT(N$51:N71)+1,""),"")</f>
        <v/>
      </c>
      <c r="O72" s="28" t="s">
        <v>81</v>
      </c>
    </row>
    <row r="73" spans="1:16" hidden="1" x14ac:dyDescent="0.2">
      <c r="A73" s="18">
        <v>23</v>
      </c>
      <c r="B73" s="19"/>
      <c r="C73" s="31" t="str">
        <f>IFERROR(VLOOKUP($B73,#REF!,2,FALSE),"")</f>
        <v/>
      </c>
      <c r="D73" s="31" t="str">
        <f>IFERROR(VLOOKUP($B73,#REF!,3,FALSE),"")</f>
        <v/>
      </c>
      <c r="E73" s="18" t="str">
        <f>IFERROR(VLOOKUP($B73,#REF!,4,FALSE),"")</f>
        <v/>
      </c>
      <c r="F73" s="18" t="str">
        <f t="shared" si="1"/>
        <v/>
      </c>
      <c r="G73" s="31" t="e">
        <f>IF(COUNTIF(#REF!,$B73)&gt;0,"SABZO","")</f>
        <v>#REF!</v>
      </c>
      <c r="H73" s="27"/>
      <c r="I73" s="20" t="str">
        <f>IF(ISNUMBER($E73), IF(AND($E73&gt;1900,YEAR($C$5)-$E73&lt;=$I$10),COUNT($I$51:$I72)+1,""),"")</f>
        <v/>
      </c>
      <c r="J73" s="20" t="str">
        <f>IF(ISNUMBER($E73), IF(AND($E73&gt;1900,YEAR($C$5)-$E73&gt;I$10,YEAR($C$5)-$E73&lt;=J$10),COUNT(J$51:J72)+1,""),"")</f>
        <v/>
      </c>
      <c r="K73" s="20" t="str">
        <f>IF(ISNUMBER($E73), IF(AND($E73&gt;1900,YEAR($C$5)-$E73&gt;J$10,YEAR($C$5)-$E73&lt;=K$10),COUNT(K$51:K72)+1,""),"")</f>
        <v/>
      </c>
      <c r="L73" s="20" t="str">
        <f>IF(ISNUMBER($E73), IF(AND($E73&gt;1900,YEAR($C$5)-$E73&gt;K$10,YEAR($C$5)-$E73&lt;=L$10),COUNT(L$51:L72)+1,""),"")</f>
        <v/>
      </c>
      <c r="M73" s="20" t="str">
        <f>IF(ISNUMBER($E73), IF(AND($E73&gt;1900,YEAR($C$5)-$E73&gt;L$10,YEAR($C$5)-$E73&lt;=M$10),COUNT(M$51:M72)+1,""),"")</f>
        <v/>
      </c>
      <c r="N73" s="20" t="str">
        <f>IF(ISNUMBER($E73), IF(AND($E73&gt;1900,YEAR($C$5)-$E73&gt;M$10),COUNT(N$51:N72)+1,""),"")</f>
        <v/>
      </c>
      <c r="O73" s="28" t="s">
        <v>81</v>
      </c>
    </row>
    <row r="74" spans="1:16" hidden="1" x14ac:dyDescent="0.2">
      <c r="A74" s="18">
        <v>24</v>
      </c>
      <c r="B74" s="19"/>
      <c r="C74" s="31" t="str">
        <f>IFERROR(VLOOKUP($B74,#REF!,2,FALSE),"")</f>
        <v/>
      </c>
      <c r="D74" s="31" t="str">
        <f>IFERROR(VLOOKUP($B74,#REF!,3,FALSE),"")</f>
        <v/>
      </c>
      <c r="E74" s="18" t="str">
        <f>IFERROR(VLOOKUP($B74,#REF!,4,FALSE),"")</f>
        <v/>
      </c>
      <c r="F74" s="18" t="str">
        <f t="shared" si="1"/>
        <v/>
      </c>
      <c r="G74" s="31" t="e">
        <f>IF(COUNTIF(#REF!,$B74)&gt;0,"SABZO","")</f>
        <v>#REF!</v>
      </c>
      <c r="H74" s="27"/>
      <c r="I74" s="20" t="str">
        <f>IF(ISNUMBER($E74), IF(AND($E74&gt;1900,YEAR($C$5)-$E74&lt;=$I$10),COUNT($I$51:$I73)+1,""),"")</f>
        <v/>
      </c>
      <c r="J74" s="20" t="str">
        <f>IF(ISNUMBER($E74), IF(AND($E74&gt;1900,YEAR($C$5)-$E74&gt;I$10,YEAR($C$5)-$E74&lt;=J$10),COUNT(J$51:J73)+1,""),"")</f>
        <v/>
      </c>
      <c r="K74" s="20" t="str">
        <f>IF(ISNUMBER($E74), IF(AND($E74&gt;1900,YEAR($C$5)-$E74&gt;J$10,YEAR($C$5)-$E74&lt;=K$10),COUNT(K$51:K73)+1,""),"")</f>
        <v/>
      </c>
      <c r="L74" s="20" t="str">
        <f>IF(ISNUMBER($E74), IF(AND($E74&gt;1900,YEAR($C$5)-$E74&gt;K$10,YEAR($C$5)-$E74&lt;=L$10),COUNT(L$51:L73)+1,""),"")</f>
        <v/>
      </c>
      <c r="M74" s="20" t="str">
        <f>IF(ISNUMBER($E74), IF(AND($E74&gt;1900,YEAR($C$5)-$E74&gt;L$10,YEAR($C$5)-$E74&lt;=M$10),COUNT(M$51:M73)+1,""),"")</f>
        <v/>
      </c>
      <c r="N74" s="20" t="str">
        <f>IF(ISNUMBER($E74), IF(AND($E74&gt;1900,YEAR($C$5)-$E74&gt;M$10),COUNT(N$51:N73)+1,""),"")</f>
        <v/>
      </c>
      <c r="O74" s="28" t="s">
        <v>81</v>
      </c>
    </row>
    <row r="75" spans="1:16" hidden="1" x14ac:dyDescent="0.2">
      <c r="A75" s="18">
        <v>25</v>
      </c>
      <c r="B75" s="19"/>
      <c r="C75" s="31" t="str">
        <f>IFERROR(VLOOKUP($B75,#REF!,2,FALSE),"")</f>
        <v/>
      </c>
      <c r="D75" s="31" t="str">
        <f>IFERROR(VLOOKUP($B75,#REF!,3,FALSE),"")</f>
        <v/>
      </c>
      <c r="E75" s="18" t="str">
        <f>IFERROR(VLOOKUP($B75,#REF!,4,FALSE),"")</f>
        <v/>
      </c>
      <c r="F75" s="18" t="str">
        <f t="shared" si="1"/>
        <v/>
      </c>
      <c r="G75" s="31" t="e">
        <f>IF(COUNTIF(#REF!,$B75)&gt;0,"SABZO","")</f>
        <v>#REF!</v>
      </c>
      <c r="H75" s="27"/>
      <c r="I75" s="20" t="str">
        <f>IF(ISNUMBER($E75), IF(AND($E75&gt;1900,YEAR($C$5)-$E75&lt;=$I$10),COUNT($I$51:$I74)+1,""),"")</f>
        <v/>
      </c>
      <c r="J75" s="20" t="str">
        <f>IF(ISNUMBER($E75), IF(AND($E75&gt;1900,YEAR($C$5)-$E75&gt;I$10,YEAR($C$5)-$E75&lt;=J$10),COUNT(J$51:J74)+1,""),"")</f>
        <v/>
      </c>
      <c r="K75" s="20" t="str">
        <f>IF(ISNUMBER($E75), IF(AND($E75&gt;1900,YEAR($C$5)-$E75&gt;J$10,YEAR($C$5)-$E75&lt;=K$10),COUNT(K$51:K74)+1,""),"")</f>
        <v/>
      </c>
      <c r="L75" s="20" t="str">
        <f>IF(ISNUMBER($E75), IF(AND($E75&gt;1900,YEAR($C$5)-$E75&gt;K$10,YEAR($C$5)-$E75&lt;=L$10),COUNT(L$51:L74)+1,""),"")</f>
        <v/>
      </c>
      <c r="M75" s="20" t="str">
        <f>IF(ISNUMBER($E75), IF(AND($E75&gt;1900,YEAR($C$5)-$E75&gt;L$10,YEAR($C$5)-$E75&lt;=M$10),COUNT(M$51:M74)+1,""),"")</f>
        <v/>
      </c>
      <c r="N75" s="20" t="str">
        <f>IF(ISNUMBER($E75), IF(AND($E75&gt;1900,YEAR($C$5)-$E75&gt;M$10),COUNT(N$51:N74)+1,""),"")</f>
        <v/>
      </c>
      <c r="O75" s="28" t="s">
        <v>81</v>
      </c>
    </row>
    <row r="76" spans="1:16" hidden="1" x14ac:dyDescent="0.2">
      <c r="A76" s="18">
        <v>26</v>
      </c>
      <c r="B76" s="19"/>
      <c r="C76" s="31" t="str">
        <f>IFERROR(VLOOKUP($B76,#REF!,2,FALSE),"")</f>
        <v/>
      </c>
      <c r="D76" s="31" t="str">
        <f>IFERROR(VLOOKUP($B76,#REF!,3,FALSE),"")</f>
        <v/>
      </c>
      <c r="E76" s="18" t="str">
        <f>IFERROR(VLOOKUP($B76,#REF!,4,FALSE),"")</f>
        <v/>
      </c>
      <c r="F76" s="18" t="str">
        <f t="shared" si="1"/>
        <v/>
      </c>
      <c r="G76" s="31" t="e">
        <f>IF(COUNTIF(#REF!,$B76)&gt;0,"SABZO","")</f>
        <v>#REF!</v>
      </c>
      <c r="H76" s="27"/>
      <c r="I76" s="20" t="str">
        <f>IF(ISNUMBER($E76), IF(AND($E76&gt;1900,YEAR($C$5)-$E76&lt;=$I$10),COUNT($I$51:$I75)+1,""),"")</f>
        <v/>
      </c>
      <c r="J76" s="20" t="str">
        <f>IF(ISNUMBER($E76), IF(AND($E76&gt;1900,YEAR($C$5)-$E76&gt;I$10,YEAR($C$5)-$E76&lt;=J$10),COUNT(J$51:J75)+1,""),"")</f>
        <v/>
      </c>
      <c r="K76" s="20" t="str">
        <f>IF(ISNUMBER($E76), IF(AND($E76&gt;1900,YEAR($C$5)-$E76&gt;J$10,YEAR($C$5)-$E76&lt;=K$10),COUNT(K$51:K75)+1,""),"")</f>
        <v/>
      </c>
      <c r="L76" s="20" t="str">
        <f>IF(ISNUMBER($E76), IF(AND($E76&gt;1900,YEAR($C$5)-$E76&gt;K$10,YEAR($C$5)-$E76&lt;=L$10),COUNT(L$51:L75)+1,""),"")</f>
        <v/>
      </c>
      <c r="M76" s="20" t="str">
        <f>IF(ISNUMBER($E76), IF(AND($E76&gt;1900,YEAR($C$5)-$E76&gt;L$10,YEAR($C$5)-$E76&lt;=M$10),COUNT(M$51:M75)+1,""),"")</f>
        <v/>
      </c>
      <c r="N76" s="20" t="str">
        <f>IF(ISNUMBER($E76), IF(AND($E76&gt;1900,YEAR($C$5)-$E76&gt;M$10),COUNT(N$51:N75)+1,""),"")</f>
        <v/>
      </c>
      <c r="O76" s="28" t="s">
        <v>81</v>
      </c>
    </row>
    <row r="77" spans="1:16" hidden="1" x14ac:dyDescent="0.2">
      <c r="A77" s="18">
        <v>27</v>
      </c>
      <c r="B77" s="19"/>
      <c r="C77" s="31" t="str">
        <f>IFERROR(VLOOKUP($B77,#REF!,2,FALSE),"")</f>
        <v/>
      </c>
      <c r="D77" s="31" t="str">
        <f>IFERROR(VLOOKUP($B77,#REF!,3,FALSE),"")</f>
        <v/>
      </c>
      <c r="E77" s="18" t="str">
        <f>IFERROR(VLOOKUP($B77,#REF!,4,FALSE),"")</f>
        <v/>
      </c>
      <c r="F77" s="18" t="str">
        <f t="shared" si="1"/>
        <v/>
      </c>
      <c r="G77" s="31" t="e">
        <f>IF(COUNTIF(#REF!,$B77)&gt;0,"SABZO","")</f>
        <v>#REF!</v>
      </c>
      <c r="H77" s="27"/>
      <c r="I77" s="20" t="str">
        <f>IF(ISNUMBER($E77), IF(AND($E77&gt;1900,YEAR($C$5)-$E77&lt;=$I$10),COUNT($I$51:$I76)+1,""),"")</f>
        <v/>
      </c>
      <c r="J77" s="20" t="str">
        <f>IF(ISNUMBER($E77), IF(AND($E77&gt;1900,YEAR($C$5)-$E77&gt;I$10,YEAR($C$5)-$E77&lt;=J$10),COUNT(J$51:J76)+1,""),"")</f>
        <v/>
      </c>
      <c r="K77" s="20" t="str">
        <f>IF(ISNUMBER($E77), IF(AND($E77&gt;1900,YEAR($C$5)-$E77&gt;J$10,YEAR($C$5)-$E77&lt;=K$10),COUNT(K$51:K76)+1,""),"")</f>
        <v/>
      </c>
      <c r="L77" s="20" t="str">
        <f>IF(ISNUMBER($E77), IF(AND($E77&gt;1900,YEAR($C$5)-$E77&gt;K$10,YEAR($C$5)-$E77&lt;=L$10),COUNT(L$51:L76)+1,""),"")</f>
        <v/>
      </c>
      <c r="M77" s="20" t="str">
        <f>IF(ISNUMBER($E77), IF(AND($E77&gt;1900,YEAR($C$5)-$E77&gt;L$10,YEAR($C$5)-$E77&lt;=M$10),COUNT(M$51:M76)+1,""),"")</f>
        <v/>
      </c>
      <c r="N77" s="20" t="str">
        <f>IF(ISNUMBER($E77), IF(AND($E77&gt;1900,YEAR($C$5)-$E77&gt;M$10),COUNT(N$51:N76)+1,""),"")</f>
        <v/>
      </c>
      <c r="O77" s="28" t="s">
        <v>81</v>
      </c>
      <c r="P77" s="11" t="s">
        <v>54</v>
      </c>
    </row>
    <row r="78" spans="1:16" hidden="1" x14ac:dyDescent="0.2">
      <c r="A78" s="18">
        <v>28</v>
      </c>
      <c r="B78" s="19"/>
      <c r="C78" s="31" t="str">
        <f>IFERROR(VLOOKUP($B78,#REF!,2,FALSE),"")</f>
        <v/>
      </c>
      <c r="D78" s="31" t="str">
        <f>IFERROR(VLOOKUP($B78,#REF!,3,FALSE),"")</f>
        <v/>
      </c>
      <c r="E78" s="18" t="str">
        <f>IFERROR(VLOOKUP($B78,#REF!,4,FALSE),"")</f>
        <v/>
      </c>
      <c r="F78" s="18" t="str">
        <f t="shared" si="1"/>
        <v/>
      </c>
      <c r="G78" s="31" t="e">
        <f>IF(COUNTIF(#REF!,$B78)&gt;0,"SABZO","")</f>
        <v>#REF!</v>
      </c>
      <c r="H78" s="27"/>
      <c r="I78" s="20" t="str">
        <f>IF(ISNUMBER($E78), IF(AND($E78&gt;1900,YEAR($C$5)-$E78&lt;=$I$10),COUNT($I$51:$I77)+1,""),"")</f>
        <v/>
      </c>
      <c r="J78" s="20" t="str">
        <f>IF(ISNUMBER($E78), IF(AND($E78&gt;1900,YEAR($C$5)-$E78&gt;I$10,YEAR($C$5)-$E78&lt;=J$10),COUNT(J$51:J77)+1,""),"")</f>
        <v/>
      </c>
      <c r="K78" s="20" t="str">
        <f>IF(ISNUMBER($E78), IF(AND($E78&gt;1900,YEAR($C$5)-$E78&gt;J$10,YEAR($C$5)-$E78&lt;=K$10),COUNT(K$51:K77)+1,""),"")</f>
        <v/>
      </c>
      <c r="L78" s="20" t="str">
        <f>IF(ISNUMBER($E78), IF(AND($E78&gt;1900,YEAR($C$5)-$E78&gt;K$10,YEAR($C$5)-$E78&lt;=L$10),COUNT(L$51:L77)+1,""),"")</f>
        <v/>
      </c>
      <c r="M78" s="20" t="str">
        <f>IF(ISNUMBER($E78), IF(AND($E78&gt;1900,YEAR($C$5)-$E78&gt;L$10,YEAR($C$5)-$E78&lt;=M$10),COUNT(M$51:M77)+1,""),"")</f>
        <v/>
      </c>
      <c r="N78" s="20" t="str">
        <f>IF(ISNUMBER($E78), IF(AND($E78&gt;1900,YEAR($C$5)-$E78&gt;M$10),COUNT(N$51:N77)+1,""),"")</f>
        <v/>
      </c>
      <c r="O78" s="28" t="s">
        <v>81</v>
      </c>
    </row>
    <row r="79" spans="1:16" hidden="1" x14ac:dyDescent="0.2">
      <c r="A79" s="18">
        <v>29</v>
      </c>
      <c r="B79" s="19"/>
      <c r="C79" s="31" t="str">
        <f>IFERROR(VLOOKUP($B79,#REF!,2,FALSE),"")</f>
        <v/>
      </c>
      <c r="D79" s="31" t="str">
        <f>IFERROR(VLOOKUP($B79,#REF!,3,FALSE),"")</f>
        <v/>
      </c>
      <c r="E79" s="18" t="str">
        <f>IFERROR(VLOOKUP($B79,#REF!,4,FALSE),"")</f>
        <v/>
      </c>
      <c r="F79" s="18" t="str">
        <f t="shared" si="1"/>
        <v/>
      </c>
      <c r="G79" s="31" t="e">
        <f>IF(COUNTIF(#REF!,$B79)&gt;0,"SABZO","")</f>
        <v>#REF!</v>
      </c>
      <c r="H79" s="27"/>
      <c r="I79" s="20" t="str">
        <f>IF(ISNUMBER($E79), IF(AND($E79&gt;1900,YEAR($C$5)-$E79&lt;=$I$10),COUNT($I$51:$I78)+1,""),"")</f>
        <v/>
      </c>
      <c r="J79" s="20" t="str">
        <f>IF(ISNUMBER($E79), IF(AND($E79&gt;1900,YEAR($C$5)-$E79&gt;I$10,YEAR($C$5)-$E79&lt;=J$10),COUNT(J$51:J78)+1,""),"")</f>
        <v/>
      </c>
      <c r="K79" s="20" t="str">
        <f>IF(ISNUMBER($E79), IF(AND($E79&gt;1900,YEAR($C$5)-$E79&gt;J$10,YEAR($C$5)-$E79&lt;=K$10),COUNT(K$51:K78)+1,""),"")</f>
        <v/>
      </c>
      <c r="L79" s="20" t="str">
        <f>IF(ISNUMBER($E79), IF(AND($E79&gt;1900,YEAR($C$5)-$E79&gt;K$10,YEAR($C$5)-$E79&lt;=L$10),COUNT(L$51:L78)+1,""),"")</f>
        <v/>
      </c>
      <c r="M79" s="20" t="str">
        <f>IF(ISNUMBER($E79), IF(AND($E79&gt;1900,YEAR($C$5)-$E79&gt;L$10,YEAR($C$5)-$E79&lt;=M$10),COUNT(M$51:M78)+1,""),"")</f>
        <v/>
      </c>
      <c r="N79" s="20" t="str">
        <f>IF(ISNUMBER($E79), IF(AND($E79&gt;1900,YEAR($C$5)-$E79&gt;M$10),COUNT(N$51:N78)+1,""),"")</f>
        <v/>
      </c>
      <c r="O79" s="28" t="s">
        <v>81</v>
      </c>
    </row>
    <row r="80" spans="1:16" hidden="1" x14ac:dyDescent="0.2">
      <c r="A80" s="18">
        <v>30</v>
      </c>
      <c r="B80" s="19"/>
      <c r="C80" s="31" t="str">
        <f>IFERROR(VLOOKUP($B80,#REF!,2,FALSE),"")</f>
        <v/>
      </c>
      <c r="D80" s="31" t="str">
        <f>IFERROR(VLOOKUP($B80,#REF!,3,FALSE),"")</f>
        <v/>
      </c>
      <c r="E80" s="18" t="str">
        <f>IFERROR(VLOOKUP($B80,#REF!,4,FALSE),"")</f>
        <v/>
      </c>
      <c r="F80" s="18" t="str">
        <f t="shared" si="1"/>
        <v/>
      </c>
      <c r="G80" s="31" t="e">
        <f>IF(COUNTIF(#REF!,$B80)&gt;0,"SABZO","")</f>
        <v>#REF!</v>
      </c>
      <c r="H80" s="27"/>
      <c r="I80" s="20" t="str">
        <f>IF(ISNUMBER($E80), IF(AND($E80&gt;1900,YEAR($C$5)-$E80&lt;=$I$10),COUNT($I$51:$I79)+1,""),"")</f>
        <v/>
      </c>
      <c r="J80" s="20" t="str">
        <f>IF(ISNUMBER($E80), IF(AND($E80&gt;1900,YEAR($C$5)-$E80&gt;I$10,YEAR($C$5)-$E80&lt;=J$10),COUNT(J$51:J79)+1,""),"")</f>
        <v/>
      </c>
      <c r="K80" s="20" t="str">
        <f>IF(ISNUMBER($E80), IF(AND($E80&gt;1900,YEAR($C$5)-$E80&gt;J$10,YEAR($C$5)-$E80&lt;=K$10),COUNT(K$51:K79)+1,""),"")</f>
        <v/>
      </c>
      <c r="L80" s="20" t="str">
        <f>IF(ISNUMBER($E80), IF(AND($E80&gt;1900,YEAR($C$5)-$E80&gt;K$10,YEAR($C$5)-$E80&lt;=L$10),COUNT(L$51:L79)+1,""),"")</f>
        <v/>
      </c>
      <c r="M80" s="20" t="str">
        <f>IF(ISNUMBER($E80), IF(AND($E80&gt;1900,YEAR($C$5)-$E80&gt;L$10,YEAR($C$5)-$E80&lt;=M$10),COUNT(M$51:M79)+1,""),"")</f>
        <v/>
      </c>
      <c r="N80" s="20" t="str">
        <f>IF(ISNUMBER($E80), IF(AND($E80&gt;1900,YEAR($C$5)-$E80&gt;M$10),COUNT(N$51:N79)+1,""),"")</f>
        <v/>
      </c>
      <c r="O80" s="28" t="s">
        <v>81</v>
      </c>
    </row>
    <row r="81" spans="1:15" hidden="1" x14ac:dyDescent="0.2">
      <c r="A81" s="18">
        <v>31</v>
      </c>
      <c r="B81" s="19"/>
      <c r="C81" s="31" t="str">
        <f>IFERROR(VLOOKUP($B81,#REF!,2,FALSE),"")</f>
        <v/>
      </c>
      <c r="D81" s="31" t="str">
        <f>IFERROR(VLOOKUP($B81,#REF!,3,FALSE),"")</f>
        <v/>
      </c>
      <c r="E81" s="18" t="str">
        <f>IFERROR(VLOOKUP($B81,#REF!,4,FALSE),"")</f>
        <v/>
      </c>
      <c r="F81" s="18" t="str">
        <f t="shared" si="1"/>
        <v/>
      </c>
      <c r="G81" s="31" t="e">
        <f>IF(COUNTIF(#REF!,$B81)&gt;0,"SABZO","")</f>
        <v>#REF!</v>
      </c>
      <c r="H81" s="27"/>
      <c r="I81" s="20" t="str">
        <f>IF(ISNUMBER($E81), IF(AND($E81&gt;1900,YEAR($C$5)-$E81&lt;=$I$10),COUNT($I$51:$I80)+1,""),"")</f>
        <v/>
      </c>
      <c r="J81" s="20" t="str">
        <f>IF(ISNUMBER($E81), IF(AND($E81&gt;1900,YEAR($C$5)-$E81&gt;I$10,YEAR($C$5)-$E81&lt;=J$10),COUNT(J$51:J80)+1,""),"")</f>
        <v/>
      </c>
      <c r="K81" s="20" t="str">
        <f>IF(ISNUMBER($E81), IF(AND($E81&gt;1900,YEAR($C$5)-$E81&gt;J$10,YEAR($C$5)-$E81&lt;=K$10),COUNT(K$51:K80)+1,""),"")</f>
        <v/>
      </c>
      <c r="L81" s="20" t="str">
        <f>IF(ISNUMBER($E81), IF(AND($E81&gt;1900,YEAR($C$5)-$E81&gt;K$10,YEAR($C$5)-$E81&lt;=L$10),COUNT(L$51:L80)+1,""),"")</f>
        <v/>
      </c>
      <c r="M81" s="20" t="str">
        <f>IF(ISNUMBER($E81), IF(AND($E81&gt;1900,YEAR($C$5)-$E81&gt;L$10,YEAR($C$5)-$E81&lt;=M$10),COUNT(M$51:M80)+1,""),"")</f>
        <v/>
      </c>
      <c r="N81" s="20" t="str">
        <f>IF(ISNUMBER($E81), IF(AND($E81&gt;1900,YEAR($C$5)-$E81&gt;M$10),COUNT(N$51:N80)+1,""),"")</f>
        <v/>
      </c>
      <c r="O81" s="28" t="s">
        <v>81</v>
      </c>
    </row>
    <row r="82" spans="1:15" hidden="1" x14ac:dyDescent="0.2">
      <c r="A82" s="18">
        <v>32</v>
      </c>
      <c r="B82" s="19"/>
      <c r="C82" s="31" t="str">
        <f>IFERROR(VLOOKUP($B82,#REF!,2,FALSE),"")</f>
        <v/>
      </c>
      <c r="D82" s="31" t="str">
        <f>IFERROR(VLOOKUP($B82,#REF!,3,FALSE),"")</f>
        <v/>
      </c>
      <c r="E82" s="18" t="str">
        <f>IFERROR(VLOOKUP($B82,#REF!,4,FALSE),"")</f>
        <v/>
      </c>
      <c r="F82" s="18" t="str">
        <f t="shared" si="1"/>
        <v/>
      </c>
      <c r="G82" s="31" t="e">
        <f>IF(COUNTIF(#REF!,$B82)&gt;0,"SABZO","")</f>
        <v>#REF!</v>
      </c>
      <c r="H82" s="27"/>
      <c r="I82" s="20" t="str">
        <f>IF(ISNUMBER($E82), IF(AND($E82&gt;1900,YEAR($C$5)-$E82&lt;=$I$10),COUNT($I$51:$I81)+1,""),"")</f>
        <v/>
      </c>
      <c r="J82" s="20" t="str">
        <f>IF(ISNUMBER($E82), IF(AND($E82&gt;1900,YEAR($C$5)-$E82&gt;I$10,YEAR($C$5)-$E82&lt;=J$10),COUNT(J$51:J81)+1,""),"")</f>
        <v/>
      </c>
      <c r="K82" s="20" t="str">
        <f>IF(ISNUMBER($E82), IF(AND($E82&gt;1900,YEAR($C$5)-$E82&gt;J$10,YEAR($C$5)-$E82&lt;=K$10),COUNT(K$51:K81)+1,""),"")</f>
        <v/>
      </c>
      <c r="L82" s="20" t="str">
        <f>IF(ISNUMBER($E82), IF(AND($E82&gt;1900,YEAR($C$5)-$E82&gt;K$10,YEAR($C$5)-$E82&lt;=L$10),COUNT(L$51:L81)+1,""),"")</f>
        <v/>
      </c>
      <c r="M82" s="20" t="str">
        <f>IF(ISNUMBER($E82), IF(AND($E82&gt;1900,YEAR($C$5)-$E82&gt;L$10,YEAR($C$5)-$E82&lt;=M$10),COUNT(M$51:M81)+1,""),"")</f>
        <v/>
      </c>
      <c r="N82" s="20" t="str">
        <f>IF(ISNUMBER($E82), IF(AND($E82&gt;1900,YEAR($C$5)-$E82&gt;M$10),COUNT(N$51:N81)+1,""),"")</f>
        <v/>
      </c>
      <c r="O82" s="28" t="s">
        <v>81</v>
      </c>
    </row>
    <row r="83" spans="1:15" hidden="1" x14ac:dyDescent="0.2">
      <c r="A83" s="18">
        <v>33</v>
      </c>
      <c r="B83" s="19"/>
      <c r="C83" s="31" t="str">
        <f>IFERROR(VLOOKUP($B83,#REF!,2,FALSE),"")</f>
        <v/>
      </c>
      <c r="D83" s="31" t="str">
        <f>IFERROR(VLOOKUP($B83,#REF!,3,FALSE),"")</f>
        <v/>
      </c>
      <c r="E83" s="18" t="str">
        <f>IFERROR(VLOOKUP($B83,#REF!,4,FALSE),"")</f>
        <v/>
      </c>
      <c r="F83" s="18" t="str">
        <f t="shared" si="1"/>
        <v/>
      </c>
      <c r="G83" s="31" t="e">
        <f>IF(COUNTIF(#REF!,$B83)&gt;0,"SABZO","")</f>
        <v>#REF!</v>
      </c>
      <c r="H83" s="27"/>
      <c r="I83" s="20" t="str">
        <f>IF(ISNUMBER($E83), IF(AND($E83&gt;1900,YEAR($C$5)-$E83&lt;=$I$10),COUNT($I$51:$I82)+1,""),"")</f>
        <v/>
      </c>
      <c r="J83" s="20" t="str">
        <f>IF(ISNUMBER($E83), IF(AND($E83&gt;1900,YEAR($C$5)-$E83&gt;I$10,YEAR($C$5)-$E83&lt;=J$10),COUNT(J$51:J82)+1,""),"")</f>
        <v/>
      </c>
      <c r="K83" s="20" t="str">
        <f>IF(ISNUMBER($E83), IF(AND($E83&gt;1900,YEAR($C$5)-$E83&gt;J$10,YEAR($C$5)-$E83&lt;=K$10),COUNT(K$51:K82)+1,""),"")</f>
        <v/>
      </c>
      <c r="L83" s="20" t="str">
        <f>IF(ISNUMBER($E83), IF(AND($E83&gt;1900,YEAR($C$5)-$E83&gt;K$10,YEAR($C$5)-$E83&lt;=L$10),COUNT(L$51:L82)+1,""),"")</f>
        <v/>
      </c>
      <c r="M83" s="20" t="str">
        <f>IF(ISNUMBER($E83), IF(AND($E83&gt;1900,YEAR($C$5)-$E83&gt;L$10,YEAR($C$5)-$E83&lt;=M$10),COUNT(M$51:M82)+1,""),"")</f>
        <v/>
      </c>
      <c r="N83" s="20" t="str">
        <f>IF(ISNUMBER($E83), IF(AND($E83&gt;1900,YEAR($C$5)-$E83&gt;M$10),COUNT(N$51:N82)+1,""),"")</f>
        <v/>
      </c>
      <c r="O83" s="28" t="s">
        <v>81</v>
      </c>
    </row>
    <row r="84" spans="1:15" hidden="1" x14ac:dyDescent="0.2">
      <c r="A84" s="18">
        <v>34</v>
      </c>
      <c r="B84" s="19"/>
      <c r="C84" s="31" t="str">
        <f>IFERROR(VLOOKUP($B84,#REF!,2,FALSE),"")</f>
        <v/>
      </c>
      <c r="D84" s="31" t="str">
        <f>IFERROR(VLOOKUP($B84,#REF!,3,FALSE),"")</f>
        <v/>
      </c>
      <c r="E84" s="18" t="str">
        <f>IFERROR(VLOOKUP($B84,#REF!,4,FALSE),"")</f>
        <v/>
      </c>
      <c r="F84" s="18" t="str">
        <f t="shared" si="1"/>
        <v/>
      </c>
      <c r="G84" s="31" t="e">
        <f>IF(COUNTIF(#REF!,$B84)&gt;0,"SABZO","")</f>
        <v>#REF!</v>
      </c>
      <c r="H84" s="27"/>
      <c r="I84" s="20" t="str">
        <f>IF(ISNUMBER($E84), IF(AND($E84&gt;1900,YEAR($C$5)-$E84&lt;=$I$10),COUNT($I$51:$I83)+1,""),"")</f>
        <v/>
      </c>
      <c r="J84" s="20" t="str">
        <f>IF(ISNUMBER($E84), IF(AND($E84&gt;1900,YEAR($C$5)-$E84&gt;I$10,YEAR($C$5)-$E84&lt;=J$10),COUNT(J$51:J83)+1,""),"")</f>
        <v/>
      </c>
      <c r="K84" s="20" t="str">
        <f>IF(ISNUMBER($E84), IF(AND($E84&gt;1900,YEAR($C$5)-$E84&gt;J$10,YEAR($C$5)-$E84&lt;=K$10),COUNT(K$51:K83)+1,""),"")</f>
        <v/>
      </c>
      <c r="L84" s="20" t="str">
        <f>IF(ISNUMBER($E84), IF(AND($E84&gt;1900,YEAR($C$5)-$E84&gt;K$10,YEAR($C$5)-$E84&lt;=L$10),COUNT(L$51:L83)+1,""),"")</f>
        <v/>
      </c>
      <c r="M84" s="20" t="str">
        <f>IF(ISNUMBER($E84), IF(AND($E84&gt;1900,YEAR($C$5)-$E84&gt;L$10,YEAR($C$5)-$E84&lt;=M$10),COUNT(M$51:M83)+1,""),"")</f>
        <v/>
      </c>
      <c r="N84" s="20" t="str">
        <f>IF(ISNUMBER($E84), IF(AND($E84&gt;1900,YEAR($C$5)-$E84&gt;M$10),COUNT(N$51:N83)+1,""),"")</f>
        <v/>
      </c>
      <c r="O84" s="28" t="s">
        <v>81</v>
      </c>
    </row>
    <row r="86" spans="1:15" x14ac:dyDescent="0.2">
      <c r="A86" s="11" t="s">
        <v>105</v>
      </c>
    </row>
    <row r="87" spans="1:15" x14ac:dyDescent="0.2">
      <c r="A87" s="11" t="s">
        <v>106</v>
      </c>
    </row>
    <row r="88" spans="1:15" x14ac:dyDescent="0.2">
      <c r="A88" s="11" t="s">
        <v>104</v>
      </c>
    </row>
  </sheetData>
  <sheetProtection deleteRows="0"/>
  <sortState ref="B12:H46">
    <sortCondition ref="H12:H46"/>
  </sortState>
  <mergeCells count="7">
    <mergeCell ref="A1:O1"/>
    <mergeCell ref="A48:O48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TESTCOM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2024-06-11T09:02:22Z</cp:lastPrinted>
  <dcterms:created xsi:type="dcterms:W3CDTF">2000-05-09T05:21:51Z</dcterms:created>
  <dcterms:modified xsi:type="dcterms:W3CDTF">2024-06-26T08:42:30Z</dcterms:modified>
</cp:coreProperties>
</file>