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E17E45CC-511C-4D1E-87D7-EFF93EC3BFB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Členové SABZO" sheetId="39" r:id="rId1"/>
    <sheet name="VÝSLEDKOVÁ LISTINA" sheetId="40" r:id="rId2"/>
  </sheets>
  <definedNames>
    <definedName name="_xlnm._FilterDatabase" localSheetId="1" hidden="1">'VÝSLEDKOVÁ LISTINA'!$A$66:$P$66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40" l="1"/>
  <c r="G98" i="40"/>
  <c r="G97" i="40"/>
  <c r="G96" i="40"/>
  <c r="G95" i="40"/>
  <c r="G94" i="40"/>
  <c r="G93" i="40"/>
  <c r="G92" i="40"/>
  <c r="G91" i="40"/>
  <c r="G90" i="40"/>
  <c r="F90" i="40"/>
  <c r="G89" i="40"/>
  <c r="G88" i="40"/>
  <c r="G87" i="40"/>
  <c r="F87" i="40"/>
  <c r="G86" i="40"/>
  <c r="G85" i="40"/>
  <c r="G84" i="40"/>
  <c r="C93" i="40"/>
  <c r="C84" i="40"/>
  <c r="D84" i="40"/>
  <c r="E84" i="40"/>
  <c r="N84" i="40" s="1"/>
  <c r="C85" i="40"/>
  <c r="D85" i="40"/>
  <c r="E85" i="40"/>
  <c r="N85" i="40" s="1"/>
  <c r="C86" i="40"/>
  <c r="D86" i="40"/>
  <c r="E86" i="40"/>
  <c r="N86" i="40" s="1"/>
  <c r="C87" i="40"/>
  <c r="D87" i="40"/>
  <c r="E87" i="40"/>
  <c r="N87" i="40" s="1"/>
  <c r="C88" i="40"/>
  <c r="D88" i="40"/>
  <c r="E88" i="40"/>
  <c r="N88" i="40" s="1"/>
  <c r="C89" i="40"/>
  <c r="D89" i="40"/>
  <c r="E89" i="40"/>
  <c r="N89" i="40" s="1"/>
  <c r="C90" i="40"/>
  <c r="D90" i="40"/>
  <c r="E90" i="40"/>
  <c r="N90" i="40" s="1"/>
  <c r="C91" i="40"/>
  <c r="D91" i="40"/>
  <c r="E91" i="40"/>
  <c r="N91" i="40" s="1"/>
  <c r="C92" i="40"/>
  <c r="D92" i="40"/>
  <c r="E92" i="40"/>
  <c r="N92" i="40" s="1"/>
  <c r="D93" i="40"/>
  <c r="E93" i="40"/>
  <c r="N93" i="40" s="1"/>
  <c r="C94" i="40"/>
  <c r="D94" i="40"/>
  <c r="E94" i="40"/>
  <c r="N94" i="40" s="1"/>
  <c r="C95" i="40"/>
  <c r="D95" i="40"/>
  <c r="E95" i="40"/>
  <c r="N95" i="40" s="1"/>
  <c r="C96" i="40"/>
  <c r="D96" i="40"/>
  <c r="E96" i="40"/>
  <c r="N96" i="40" s="1"/>
  <c r="C97" i="40"/>
  <c r="D97" i="40"/>
  <c r="E97" i="40"/>
  <c r="N97" i="40" s="1"/>
  <c r="C98" i="40"/>
  <c r="D98" i="40"/>
  <c r="E98" i="40"/>
  <c r="N98" i="40" s="1"/>
  <c r="C99" i="40"/>
  <c r="D99" i="40"/>
  <c r="E99" i="40"/>
  <c r="N99" i="40" s="1"/>
  <c r="C50" i="40"/>
  <c r="D50" i="40"/>
  <c r="E50" i="40"/>
  <c r="F50" i="40" s="1"/>
  <c r="G50" i="40"/>
  <c r="C51" i="40"/>
  <c r="D51" i="40"/>
  <c r="E51" i="40"/>
  <c r="F51" i="40" s="1"/>
  <c r="G51" i="40"/>
  <c r="C52" i="40"/>
  <c r="D52" i="40"/>
  <c r="E52" i="40"/>
  <c r="F52" i="40" s="1"/>
  <c r="G52" i="40"/>
  <c r="C53" i="40"/>
  <c r="D53" i="40"/>
  <c r="E53" i="40"/>
  <c r="F53" i="40" s="1"/>
  <c r="G53" i="40"/>
  <c r="C54" i="40"/>
  <c r="D54" i="40"/>
  <c r="E54" i="40"/>
  <c r="F54" i="40" s="1"/>
  <c r="G54" i="40"/>
  <c r="C55" i="40"/>
  <c r="D55" i="40"/>
  <c r="E55" i="40"/>
  <c r="F55" i="40" s="1"/>
  <c r="G55" i="40"/>
  <c r="C56" i="40"/>
  <c r="D56" i="40"/>
  <c r="E56" i="40"/>
  <c r="F56" i="40" s="1"/>
  <c r="G56" i="40"/>
  <c r="C57" i="40"/>
  <c r="D57" i="40"/>
  <c r="E57" i="40"/>
  <c r="F57" i="40" s="1"/>
  <c r="G57" i="40"/>
  <c r="C58" i="40"/>
  <c r="D58" i="40"/>
  <c r="E58" i="40"/>
  <c r="F58" i="40" s="1"/>
  <c r="G58" i="40"/>
  <c r="C59" i="40"/>
  <c r="D59" i="40"/>
  <c r="E59" i="40"/>
  <c r="F59" i="40" s="1"/>
  <c r="G59" i="40"/>
  <c r="C60" i="40"/>
  <c r="D60" i="40"/>
  <c r="E60" i="40"/>
  <c r="F60" i="40" s="1"/>
  <c r="G60" i="40"/>
  <c r="F86" i="40" l="1"/>
  <c r="K94" i="40"/>
  <c r="F98" i="40"/>
  <c r="K96" i="40"/>
  <c r="F85" i="40"/>
  <c r="F89" i="40"/>
  <c r="K91" i="40"/>
  <c r="K93" i="40"/>
  <c r="F97" i="40"/>
  <c r="K86" i="40"/>
  <c r="K87" i="40"/>
  <c r="K90" i="40"/>
  <c r="F94" i="40"/>
  <c r="F96" i="40"/>
  <c r="K98" i="40"/>
  <c r="K85" i="40"/>
  <c r="L86" i="40"/>
  <c r="L87" i="40"/>
  <c r="K89" i="40"/>
  <c r="F91" i="40"/>
  <c r="F93" i="40"/>
  <c r="K97" i="40"/>
  <c r="F84" i="40"/>
  <c r="K84" i="40"/>
  <c r="F88" i="40"/>
  <c r="K88" i="40"/>
  <c r="F92" i="40"/>
  <c r="K92" i="40"/>
  <c r="F95" i="40"/>
  <c r="K95" i="40"/>
  <c r="F99" i="40"/>
  <c r="K99" i="40"/>
  <c r="L84" i="40"/>
  <c r="L85" i="40"/>
  <c r="L88" i="40"/>
  <c r="L89" i="40"/>
  <c r="L90" i="40"/>
  <c r="L91" i="40"/>
  <c r="L92" i="40"/>
  <c r="L93" i="40"/>
  <c r="L94" i="40"/>
  <c r="L95" i="40"/>
  <c r="L96" i="40"/>
  <c r="L97" i="40"/>
  <c r="L98" i="40"/>
  <c r="L99" i="40"/>
  <c r="I84" i="40"/>
  <c r="M84" i="40"/>
  <c r="I85" i="40"/>
  <c r="M85" i="40"/>
  <c r="I86" i="40"/>
  <c r="M86" i="40"/>
  <c r="I87" i="40"/>
  <c r="M87" i="40"/>
  <c r="I88" i="40"/>
  <c r="M88" i="40"/>
  <c r="I89" i="40"/>
  <c r="M89" i="40"/>
  <c r="I90" i="40"/>
  <c r="M90" i="40"/>
  <c r="I91" i="40"/>
  <c r="M91" i="40"/>
  <c r="I92" i="40"/>
  <c r="M92" i="40"/>
  <c r="I93" i="40"/>
  <c r="M93" i="40"/>
  <c r="I94" i="40"/>
  <c r="M94" i="40"/>
  <c r="I95" i="40"/>
  <c r="M95" i="40"/>
  <c r="I96" i="40"/>
  <c r="M96" i="40"/>
  <c r="I97" i="40"/>
  <c r="M97" i="40"/>
  <c r="I98" i="40"/>
  <c r="M98" i="40"/>
  <c r="I99" i="40"/>
  <c r="M99" i="40"/>
  <c r="J84" i="40"/>
  <c r="J85" i="40"/>
  <c r="J86" i="40"/>
  <c r="J87" i="40"/>
  <c r="J88" i="40"/>
  <c r="J89" i="40"/>
  <c r="J90" i="40"/>
  <c r="J91" i="40"/>
  <c r="J92" i="40"/>
  <c r="J93" i="40"/>
  <c r="J94" i="40"/>
  <c r="J95" i="40"/>
  <c r="J96" i="40"/>
  <c r="J97" i="40"/>
  <c r="J98" i="40"/>
  <c r="J99" i="40"/>
  <c r="K52" i="40" l="1"/>
  <c r="J53" i="40"/>
  <c r="L54" i="40"/>
  <c r="M55" i="40"/>
  <c r="I56" i="40"/>
  <c r="J57" i="40"/>
  <c r="I58" i="40"/>
  <c r="K59" i="40"/>
  <c r="I60" i="40"/>
  <c r="M60" i="40"/>
  <c r="N10" i="40"/>
  <c r="L56" i="40" l="1"/>
  <c r="J56" i="40"/>
  <c r="J54" i="40"/>
  <c r="L52" i="40"/>
  <c r="I55" i="40"/>
  <c r="K55" i="40"/>
  <c r="J58" i="40"/>
  <c r="K60" i="40"/>
  <c r="L58" i="40"/>
  <c r="N56" i="40"/>
  <c r="K56" i="40"/>
  <c r="L55" i="40"/>
  <c r="J55" i="40"/>
  <c r="N54" i="40"/>
  <c r="K54" i="40"/>
  <c r="I54" i="40"/>
  <c r="J52" i="40"/>
  <c r="K57" i="40"/>
  <c r="K53" i="40"/>
  <c r="N60" i="40"/>
  <c r="L60" i="40"/>
  <c r="J60" i="40"/>
  <c r="N57" i="40"/>
  <c r="I57" i="40"/>
  <c r="I53" i="40"/>
  <c r="L57" i="40"/>
  <c r="L51" i="40"/>
  <c r="I50" i="40"/>
  <c r="K50" i="40"/>
  <c r="N50" i="40"/>
  <c r="N58" i="40"/>
  <c r="K58" i="40"/>
  <c r="N52" i="40"/>
  <c r="J50" i="40"/>
  <c r="M57" i="40"/>
  <c r="M58" i="40"/>
  <c r="I52" i="40"/>
  <c r="N59" i="40"/>
  <c r="K51" i="40"/>
  <c r="I51" i="40"/>
  <c r="M59" i="40"/>
  <c r="M53" i="40"/>
  <c r="L59" i="40"/>
  <c r="J51" i="40"/>
  <c r="J59" i="40"/>
  <c r="I59" i="40"/>
  <c r="M56" i="40"/>
  <c r="N64" i="40" l="1"/>
  <c r="M64" i="40"/>
  <c r="L64" i="40"/>
  <c r="K64" i="40"/>
  <c r="J64" i="40"/>
  <c r="I64" i="40"/>
  <c r="L50" i="40" l="1"/>
  <c r="N51" i="40"/>
  <c r="L53" i="40" l="1"/>
  <c r="N53" i="40"/>
  <c r="N55" i="40" s="1"/>
  <c r="M51" i="40" l="1"/>
  <c r="M52" i="40" s="1"/>
  <c r="M54" i="40" s="1"/>
  <c r="M50" i="40"/>
</calcChain>
</file>

<file path=xl/sharedStrings.xml><?xml version="1.0" encoding="utf-8"?>
<sst xmlns="http://schemas.openxmlformats.org/spreadsheetml/2006/main" count="711" uniqueCount="234">
  <si>
    <t>Příjmení</t>
  </si>
  <si>
    <t>Jméno</t>
  </si>
  <si>
    <t>Oddíl</t>
  </si>
  <si>
    <t>Petr</t>
  </si>
  <si>
    <t>Jaromír</t>
  </si>
  <si>
    <t>Tomáš</t>
  </si>
  <si>
    <t>Březina</t>
  </si>
  <si>
    <t>Václav</t>
  </si>
  <si>
    <t>Čižinský</t>
  </si>
  <si>
    <t>Dolejš</t>
  </si>
  <si>
    <t>Radomír</t>
  </si>
  <si>
    <t>Doležal</t>
  </si>
  <si>
    <t>Michal</t>
  </si>
  <si>
    <t>Janeček</t>
  </si>
  <si>
    <t>Jaroslav</t>
  </si>
  <si>
    <t>Jindra</t>
  </si>
  <si>
    <t>David</t>
  </si>
  <si>
    <t>Jan</t>
  </si>
  <si>
    <t>Josef</t>
  </si>
  <si>
    <t>Pavel</t>
  </si>
  <si>
    <t>Miřejovský</t>
  </si>
  <si>
    <t>Novák</t>
  </si>
  <si>
    <t>Miloš</t>
  </si>
  <si>
    <t>Ovčinikov</t>
  </si>
  <si>
    <t>Milan</t>
  </si>
  <si>
    <t>Paukert</t>
  </si>
  <si>
    <t>Jiří</t>
  </si>
  <si>
    <t>Procházka</t>
  </si>
  <si>
    <t>Rožánek</t>
  </si>
  <si>
    <t>Vladimír</t>
  </si>
  <si>
    <t>Urban</t>
  </si>
  <si>
    <t>Luboš</t>
  </si>
  <si>
    <t>Chlupatá</t>
  </si>
  <si>
    <t>Jana</t>
  </si>
  <si>
    <t>Norková</t>
  </si>
  <si>
    <t>Zdena</t>
  </si>
  <si>
    <t>Jiřina</t>
  </si>
  <si>
    <t>Flieglová</t>
  </si>
  <si>
    <t>Alena</t>
  </si>
  <si>
    <t>Požgayová</t>
  </si>
  <si>
    <t>Dolejšová</t>
  </si>
  <si>
    <t>Jitka</t>
  </si>
  <si>
    <t>SABZO</t>
  </si>
  <si>
    <t>Hana</t>
  </si>
  <si>
    <t>Mališová</t>
  </si>
  <si>
    <t>Karla</t>
  </si>
  <si>
    <t>Bradáč</t>
  </si>
  <si>
    <t>A</t>
  </si>
  <si>
    <t>B</t>
  </si>
  <si>
    <t>C</t>
  </si>
  <si>
    <t>D</t>
  </si>
  <si>
    <t>E</t>
  </si>
  <si>
    <t>F</t>
  </si>
  <si>
    <t>Filip</t>
  </si>
  <si>
    <t>Šebesta</t>
  </si>
  <si>
    <t>Ročňáková</t>
  </si>
  <si>
    <t>Miloslava</t>
  </si>
  <si>
    <t>Šebestová</t>
  </si>
  <si>
    <t>Fojtík</t>
  </si>
  <si>
    <t>Zbyněk</t>
  </si>
  <si>
    <t>Lukáš</t>
  </si>
  <si>
    <t>Aldorf</t>
  </si>
  <si>
    <t xml:space="preserve"> </t>
  </si>
  <si>
    <t>VÝSLEDKOVÁ LISTINA</t>
  </si>
  <si>
    <t>Datum:</t>
  </si>
  <si>
    <t>Ročník:</t>
  </si>
  <si>
    <t>MUŽI</t>
  </si>
  <si>
    <t>Poř.</t>
  </si>
  <si>
    <t>Nar.</t>
  </si>
  <si>
    <t>Kat.</t>
  </si>
  <si>
    <t>ŽENY</t>
  </si>
  <si>
    <t>Šiman</t>
  </si>
  <si>
    <t>Eduard</t>
  </si>
  <si>
    <t>Teplý</t>
  </si>
  <si>
    <t>Ondřej</t>
  </si>
  <si>
    <t>Jméno a příjmení</t>
  </si>
  <si>
    <t>Start.č.</t>
  </si>
  <si>
    <t>Adam Petr</t>
  </si>
  <si>
    <t>Adámek Petr</t>
  </si>
  <si>
    <t>Aldorf Luboš</t>
  </si>
  <si>
    <t>Benda Tomáš</t>
  </si>
  <si>
    <t>Bradáč Jiří</t>
  </si>
  <si>
    <t>Březina Petr</t>
  </si>
  <si>
    <t>Březina Tomáš</t>
  </si>
  <si>
    <t>Cimbulka Václav</t>
  </si>
  <si>
    <t>Čermák Lukáš</t>
  </si>
  <si>
    <t>Černý Václav</t>
  </si>
  <si>
    <t>Čižinský Jaromír</t>
  </si>
  <si>
    <t>Diviš Martin</t>
  </si>
  <si>
    <t>Dolejš Radomír</t>
  </si>
  <si>
    <t>Doležal Jaromír</t>
  </si>
  <si>
    <t>Etrych Tomáš</t>
  </si>
  <si>
    <t>Fojtík Zbyněk</t>
  </si>
  <si>
    <t>Frabša Michal</t>
  </si>
  <si>
    <t>Hampl Stanislav</t>
  </si>
  <si>
    <t>Havelka Milan</t>
  </si>
  <si>
    <t>Hejkrlík Filip</t>
  </si>
  <si>
    <t>Holan Martin</t>
  </si>
  <si>
    <t>Janeček Jaroslav</t>
  </si>
  <si>
    <t>Jindra David</t>
  </si>
  <si>
    <t>Kuriš Radek</t>
  </si>
  <si>
    <t>Ledvinka Josef</t>
  </si>
  <si>
    <t>Matějovský Pavel</t>
  </si>
  <si>
    <t>Miler Jaroslav</t>
  </si>
  <si>
    <t>Miřejovský Tomáš</t>
  </si>
  <si>
    <t>Moch Ivan</t>
  </si>
  <si>
    <t>Novák Pavel</t>
  </si>
  <si>
    <t>Nový Břetislav</t>
  </si>
  <si>
    <t>Ovčinikov Milan</t>
  </si>
  <si>
    <t>Paukert Milan</t>
  </si>
  <si>
    <t>Pěkný Jan</t>
  </si>
  <si>
    <t>Plzák Jiří</t>
  </si>
  <si>
    <t>Pokorný Jan</t>
  </si>
  <si>
    <t>Procházka Jiří</t>
  </si>
  <si>
    <t>Procházka Jiří ml.</t>
  </si>
  <si>
    <t>Procházka Michal</t>
  </si>
  <si>
    <t>Procházka Tomáš</t>
  </si>
  <si>
    <t>Pucholt Miroslav</t>
  </si>
  <si>
    <t>Rabiňák Martin</t>
  </si>
  <si>
    <t>Rada Petr</t>
  </si>
  <si>
    <t>Rádl Pavel</t>
  </si>
  <si>
    <t>Rožánek Vladimír</t>
  </si>
  <si>
    <t>Skokan Miroslav</t>
  </si>
  <si>
    <t>Slamiak Stanislav</t>
  </si>
  <si>
    <t>Sodomka Tomáš</t>
  </si>
  <si>
    <t>Šebesta Michal</t>
  </si>
  <si>
    <t>Šiman Eduard</t>
  </si>
  <si>
    <t>Šnajberk Jiří</t>
  </si>
  <si>
    <t>Šťástka Jiří</t>
  </si>
  <si>
    <t>Teplý Ondřej</t>
  </si>
  <si>
    <t>Urban Josef</t>
  </si>
  <si>
    <t>Zyma Miroslav</t>
  </si>
  <si>
    <t>Borovičková Lenka</t>
  </si>
  <si>
    <t>Člupková Alice</t>
  </si>
  <si>
    <t>Dolejšová Jitka</t>
  </si>
  <si>
    <t>Flieglová Alena</t>
  </si>
  <si>
    <t>Chlupatá Jana</t>
  </si>
  <si>
    <t>Kasalová Barbora</t>
  </si>
  <si>
    <t>Kostolná Hana</t>
  </si>
  <si>
    <t>Mališová Karla</t>
  </si>
  <si>
    <t>Norková Zdena</t>
  </si>
  <si>
    <t>Požgayová Jana</t>
  </si>
  <si>
    <t>Preislerová Jiřina</t>
  </si>
  <si>
    <t>Pucholtová Zdeňka</t>
  </si>
  <si>
    <t>Rada Vlaďka</t>
  </si>
  <si>
    <t>Ročňáková Miloslava</t>
  </si>
  <si>
    <t>Seemanová Jana</t>
  </si>
  <si>
    <t>Setínková Zuzana</t>
  </si>
  <si>
    <t>Pucholtová Barbora</t>
  </si>
  <si>
    <t>Šebestová Jana</t>
  </si>
  <si>
    <t>Šimerová Alice</t>
  </si>
  <si>
    <t>Treglerová Alice</t>
  </si>
  <si>
    <t>Trnková Štěpánka</t>
  </si>
  <si>
    <t>Vlachynská Libuše</t>
  </si>
  <si>
    <t>Zeidlerová Jarmila</t>
  </si>
  <si>
    <t>Procházka Tomáš ml.</t>
  </si>
  <si>
    <t>Černý</t>
  </si>
  <si>
    <t>Šugová Naděžda</t>
  </si>
  <si>
    <t>Naděžda</t>
  </si>
  <si>
    <t>Šugová</t>
  </si>
  <si>
    <t>Cedrych Karel</t>
  </si>
  <si>
    <t>Pilný Luděk</t>
  </si>
  <si>
    <t>Start.</t>
  </si>
  <si>
    <t>číslo</t>
  </si>
  <si>
    <t>Rok</t>
  </si>
  <si>
    <t>narození</t>
  </si>
  <si>
    <t>Jungová Michaela</t>
  </si>
  <si>
    <t>Hoke Milan</t>
  </si>
  <si>
    <t>Blažek Jan</t>
  </si>
  <si>
    <t>Vacarda Vladimír</t>
  </si>
  <si>
    <t>Hoke</t>
  </si>
  <si>
    <t>Vacarda</t>
  </si>
  <si>
    <t>Hanousek Jakub</t>
  </si>
  <si>
    <t>Hanousek</t>
  </si>
  <si>
    <t>Jakub</t>
  </si>
  <si>
    <t>čas</t>
  </si>
  <si>
    <t>Pohlaví</t>
  </si>
  <si>
    <t>M</t>
  </si>
  <si>
    <t>Ž</t>
  </si>
  <si>
    <t>Půda Jiří</t>
  </si>
  <si>
    <t>Půda</t>
  </si>
  <si>
    <t>Klikar</t>
  </si>
  <si>
    <t>Klikar Jaroslav</t>
  </si>
  <si>
    <t>Průša</t>
  </si>
  <si>
    <t>Vídrholec</t>
  </si>
  <si>
    <t>3 400 m</t>
  </si>
  <si>
    <t xml:space="preserve">Benýr </t>
  </si>
  <si>
    <t>MBM</t>
  </si>
  <si>
    <t>Jelínek</t>
  </si>
  <si>
    <t>Marek</t>
  </si>
  <si>
    <t>AGOGEGYM</t>
  </si>
  <si>
    <t xml:space="preserve">Fuchs </t>
  </si>
  <si>
    <t>AC Plochá chodidla</t>
  </si>
  <si>
    <t>Feigl</t>
  </si>
  <si>
    <t>Praha 4</t>
  </si>
  <si>
    <t>Jokel</t>
  </si>
  <si>
    <t>Lubomír</t>
  </si>
  <si>
    <t>Atlet Šestajovice</t>
  </si>
  <si>
    <t xml:space="preserve">Bukvai </t>
  </si>
  <si>
    <t>Povážská Bystrica</t>
  </si>
  <si>
    <t xml:space="preserve">Tichý </t>
  </si>
  <si>
    <t>Praha</t>
  </si>
  <si>
    <t>Daniel</t>
  </si>
  <si>
    <t>Matoušek</t>
  </si>
  <si>
    <t>Eurobike</t>
  </si>
  <si>
    <t>Chvátal</t>
  </si>
  <si>
    <t>Úvaly</t>
  </si>
  <si>
    <t>Švandová</t>
  </si>
  <si>
    <t>Šafránková</t>
  </si>
  <si>
    <t>Klára</t>
  </si>
  <si>
    <t>ASKINO</t>
  </si>
  <si>
    <t>Šlapáková</t>
  </si>
  <si>
    <t>Pavla</t>
  </si>
  <si>
    <t>AC Pavouček Praha 14</t>
  </si>
  <si>
    <t xml:space="preserve">Švecová </t>
  </si>
  <si>
    <t>Švecová</t>
  </si>
  <si>
    <t>Veronika</t>
  </si>
  <si>
    <t>Lucie</t>
  </si>
  <si>
    <t xml:space="preserve">Florová </t>
  </si>
  <si>
    <t>Monika</t>
  </si>
  <si>
    <t>Jindrová</t>
  </si>
  <si>
    <t>Újezd nad Lesy</t>
  </si>
  <si>
    <t>Feiglová</t>
  </si>
  <si>
    <t>Výsledky zapsala: Alena Flieglová</t>
  </si>
  <si>
    <t>Ředitel závodu děkuje všem pomocníkům: Vaškovi Černému, Jaromírovi Čižinskému a Jarmile Zeidlerové.</t>
  </si>
  <si>
    <t>Běh Vídrholcem se jako téměř každoročně běžel při teplém dusném letním počasí cca 32 ° C.</t>
  </si>
  <si>
    <t>Běželo 37 mužů a 17 žen, všichni zdárně doběhli do cíle.</t>
  </si>
  <si>
    <t>do 49</t>
  </si>
  <si>
    <t/>
  </si>
  <si>
    <t>do 29</t>
  </si>
  <si>
    <t>do 69</t>
  </si>
  <si>
    <t>do 59</t>
  </si>
  <si>
    <t>do 39</t>
  </si>
  <si>
    <t>70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</si>
</sst>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[$-405]General"/>
    <numFmt numFmtId="169" formatCode="hh:mm:ss"/>
  </numFmts>
  <fonts count="17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sz val="18"/>
      <name val="Arial CE"/>
      <charset val="238"/>
    </font>
    <font>
      <b/>
      <sz val="1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8" fontId="12" fillId="0" borderId="0" applyFont="0" applyBorder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166" fontId="4" fillId="4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168" fontId="14" fillId="0" borderId="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13" fillId="0" borderId="7" xfId="1" applyFont="1" applyBorder="1" applyAlignment="1">
      <alignment horizontal="center" vertical="center"/>
    </xf>
    <xf numFmtId="168" fontId="14" fillId="0" borderId="1" xfId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8" fontId="14" fillId="0" borderId="9" xfId="1" applyFont="1" applyBorder="1" applyAlignment="1">
      <alignment horizontal="center" vertical="center"/>
    </xf>
    <xf numFmtId="168" fontId="13" fillId="0" borderId="7" xfId="1" applyFont="1" applyBorder="1" applyAlignment="1">
      <alignment horizontal="left" vertical="center"/>
    </xf>
    <xf numFmtId="168" fontId="14" fillId="0" borderId="6" xfId="1" applyFont="1" applyBorder="1" applyAlignment="1">
      <alignment horizontal="left" vertical="center"/>
    </xf>
    <xf numFmtId="168" fontId="14" fillId="0" borderId="9" xfId="1" applyFont="1" applyBorder="1" applyAlignment="1">
      <alignment horizontal="left" vertical="center"/>
    </xf>
    <xf numFmtId="168" fontId="14" fillId="0" borderId="1" xfId="1" applyFont="1" applyBorder="1" applyAlignment="1">
      <alignment horizontal="left" vertical="center"/>
    </xf>
    <xf numFmtId="0" fontId="8" fillId="4" borderId="4" xfId="0" applyFont="1" applyFill="1" applyBorder="1" applyAlignment="1">
      <alignment vertical="center"/>
    </xf>
    <xf numFmtId="14" fontId="6" fillId="0" borderId="0" xfId="0" applyNumberFormat="1" applyFont="1" applyAlignment="1">
      <alignment horizontal="left" vertical="center"/>
    </xf>
    <xf numFmtId="169" fontId="11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2">
    <cellStyle name="Excel Built-in Normal 1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workbookViewId="0">
      <selection sqref="A1:C1"/>
    </sheetView>
  </sheetViews>
  <sheetFormatPr defaultRowHeight="13.2" x14ac:dyDescent="0.25"/>
  <cols>
    <col min="1" max="1" width="30.5546875" bestFit="1" customWidth="1"/>
    <col min="2" max="2" width="11.5546875" style="22" bestFit="1" customWidth="1"/>
    <col min="5" max="5" width="30.5546875" bestFit="1" customWidth="1"/>
    <col min="6" max="6" width="11.5546875" bestFit="1" customWidth="1"/>
    <col min="7" max="7" width="8.109375" bestFit="1" customWidth="1"/>
  </cols>
  <sheetData>
    <row r="1" spans="1:7" ht="27" customHeight="1" x14ac:dyDescent="0.25">
      <c r="A1" s="42" t="s">
        <v>66</v>
      </c>
      <c r="B1" s="43"/>
      <c r="C1" s="44"/>
      <c r="D1" s="29"/>
      <c r="E1" s="45" t="s">
        <v>70</v>
      </c>
      <c r="F1" s="46"/>
      <c r="G1" s="47"/>
    </row>
    <row r="2" spans="1:7" ht="21" x14ac:dyDescent="0.25">
      <c r="A2" s="31" t="s">
        <v>75</v>
      </c>
      <c r="B2" s="23" t="s">
        <v>76</v>
      </c>
      <c r="C2" s="23" t="s">
        <v>68</v>
      </c>
      <c r="D2" s="22"/>
      <c r="E2" s="31" t="s">
        <v>75</v>
      </c>
      <c r="F2" s="23" t="s">
        <v>76</v>
      </c>
      <c r="G2" s="23" t="s">
        <v>68</v>
      </c>
    </row>
    <row r="3" spans="1:7" ht="20.399999999999999" x14ac:dyDescent="0.25">
      <c r="A3" s="32" t="s">
        <v>77</v>
      </c>
      <c r="B3" s="21">
        <v>101</v>
      </c>
      <c r="C3" s="21">
        <v>1950</v>
      </c>
      <c r="D3" s="22"/>
      <c r="E3" s="32" t="s">
        <v>132</v>
      </c>
      <c r="F3" s="21">
        <v>201</v>
      </c>
      <c r="G3" s="21">
        <v>1973</v>
      </c>
    </row>
    <row r="4" spans="1:7" ht="20.399999999999999" x14ac:dyDescent="0.25">
      <c r="A4" s="32" t="s">
        <v>78</v>
      </c>
      <c r="B4" s="21">
        <v>102</v>
      </c>
      <c r="C4" s="21">
        <v>1954</v>
      </c>
      <c r="D4" s="22"/>
      <c r="E4" s="32" t="s">
        <v>133</v>
      </c>
      <c r="F4" s="21">
        <v>202</v>
      </c>
      <c r="G4" s="21">
        <v>1954</v>
      </c>
    </row>
    <row r="5" spans="1:7" ht="20.399999999999999" x14ac:dyDescent="0.25">
      <c r="A5" s="32" t="s">
        <v>80</v>
      </c>
      <c r="B5" s="21">
        <v>105</v>
      </c>
      <c r="C5" s="21">
        <v>1976</v>
      </c>
      <c r="D5" s="22"/>
      <c r="E5" s="32" t="s">
        <v>136</v>
      </c>
      <c r="F5" s="21">
        <v>203</v>
      </c>
      <c r="G5" s="21">
        <v>1950</v>
      </c>
    </row>
    <row r="6" spans="1:7" ht="20.399999999999999" x14ac:dyDescent="0.25">
      <c r="A6" s="32" t="s">
        <v>82</v>
      </c>
      <c r="B6" s="21">
        <v>106</v>
      </c>
      <c r="C6" s="21">
        <v>1946</v>
      </c>
      <c r="D6" s="22"/>
      <c r="E6" s="32" t="s">
        <v>140</v>
      </c>
      <c r="F6" s="21">
        <v>205</v>
      </c>
      <c r="G6" s="21">
        <v>1952</v>
      </c>
    </row>
    <row r="7" spans="1:7" ht="20.399999999999999" x14ac:dyDescent="0.25">
      <c r="A7" s="32" t="s">
        <v>160</v>
      </c>
      <c r="B7" s="21">
        <v>108</v>
      </c>
      <c r="C7" s="21">
        <v>1955</v>
      </c>
      <c r="D7" s="22"/>
      <c r="E7" s="32" t="s">
        <v>142</v>
      </c>
      <c r="F7" s="21">
        <v>206</v>
      </c>
      <c r="G7" s="21">
        <v>1948</v>
      </c>
    </row>
    <row r="8" spans="1:7" ht="20.399999999999999" x14ac:dyDescent="0.25">
      <c r="A8" s="32" t="s">
        <v>84</v>
      </c>
      <c r="B8" s="21">
        <v>109</v>
      </c>
      <c r="C8" s="21">
        <v>1942</v>
      </c>
      <c r="D8" s="22"/>
      <c r="E8" s="32" t="s">
        <v>143</v>
      </c>
      <c r="F8" s="21">
        <v>207</v>
      </c>
      <c r="G8" s="21">
        <v>1959</v>
      </c>
    </row>
    <row r="9" spans="1:7" ht="20.399999999999999" x14ac:dyDescent="0.25">
      <c r="A9" s="32" t="s">
        <v>86</v>
      </c>
      <c r="B9" s="21">
        <v>110</v>
      </c>
      <c r="C9" s="21">
        <v>1957</v>
      </c>
      <c r="D9" s="22"/>
      <c r="E9" s="32" t="s">
        <v>135</v>
      </c>
      <c r="F9" s="21">
        <v>213</v>
      </c>
      <c r="G9" s="21">
        <v>1962</v>
      </c>
    </row>
    <row r="10" spans="1:7" ht="20.399999999999999" x14ac:dyDescent="0.25">
      <c r="A10" s="32" t="s">
        <v>87</v>
      </c>
      <c r="B10" s="21">
        <v>112</v>
      </c>
      <c r="C10" s="21">
        <v>1955</v>
      </c>
      <c r="D10" s="22"/>
      <c r="E10" s="32" t="s">
        <v>141</v>
      </c>
      <c r="F10" s="21">
        <v>214</v>
      </c>
      <c r="G10" s="21">
        <v>1955</v>
      </c>
    </row>
    <row r="11" spans="1:7" ht="20.399999999999999" x14ac:dyDescent="0.25">
      <c r="A11" s="32" t="s">
        <v>88</v>
      </c>
      <c r="B11" s="21">
        <v>113</v>
      </c>
      <c r="C11" s="21">
        <v>1963</v>
      </c>
      <c r="D11" s="22"/>
      <c r="E11" s="32" t="s">
        <v>134</v>
      </c>
      <c r="F11" s="21">
        <v>215</v>
      </c>
      <c r="G11" s="21">
        <v>1960</v>
      </c>
    </row>
    <row r="12" spans="1:7" ht="20.399999999999999" x14ac:dyDescent="0.25">
      <c r="A12" s="32" t="s">
        <v>89</v>
      </c>
      <c r="B12" s="21">
        <v>114</v>
      </c>
      <c r="C12" s="21">
        <v>1958</v>
      </c>
      <c r="D12" s="22"/>
      <c r="E12" s="32" t="s">
        <v>154</v>
      </c>
      <c r="F12" s="21">
        <v>216</v>
      </c>
      <c r="G12" s="21">
        <v>1951</v>
      </c>
    </row>
    <row r="13" spans="1:7" ht="20.399999999999999" x14ac:dyDescent="0.25">
      <c r="A13" s="32" t="s">
        <v>90</v>
      </c>
      <c r="B13" s="21">
        <v>115</v>
      </c>
      <c r="C13" s="21">
        <v>1957</v>
      </c>
      <c r="D13" s="22"/>
      <c r="E13" s="32" t="s">
        <v>137</v>
      </c>
      <c r="F13" s="21">
        <v>217</v>
      </c>
      <c r="G13" s="21">
        <v>1961</v>
      </c>
    </row>
    <row r="14" spans="1:7" ht="20.399999999999999" x14ac:dyDescent="0.25">
      <c r="A14" s="32" t="s">
        <v>93</v>
      </c>
      <c r="B14" s="21">
        <v>119</v>
      </c>
      <c r="C14" s="21">
        <v>1965</v>
      </c>
      <c r="D14" s="22"/>
      <c r="E14" s="32" t="s">
        <v>144</v>
      </c>
      <c r="F14" s="21">
        <v>218</v>
      </c>
      <c r="G14" s="21">
        <v>1987</v>
      </c>
    </row>
    <row r="15" spans="1:7" ht="20.399999999999999" x14ac:dyDescent="0.25">
      <c r="A15" s="32" t="s">
        <v>94</v>
      </c>
      <c r="B15" s="21">
        <v>120</v>
      </c>
      <c r="C15" s="21">
        <v>1956</v>
      </c>
      <c r="D15" s="22"/>
      <c r="E15" s="32" t="s">
        <v>152</v>
      </c>
      <c r="F15" s="21">
        <v>220</v>
      </c>
      <c r="G15" s="21">
        <v>1973</v>
      </c>
    </row>
    <row r="16" spans="1:7" ht="20.399999999999999" x14ac:dyDescent="0.25">
      <c r="A16" s="32" t="s">
        <v>98</v>
      </c>
      <c r="B16" s="21">
        <v>122</v>
      </c>
      <c r="C16" s="21">
        <v>1940</v>
      </c>
      <c r="D16" s="22"/>
      <c r="E16" s="32" t="s">
        <v>139</v>
      </c>
      <c r="F16" s="21">
        <v>221</v>
      </c>
      <c r="G16" s="21">
        <v>1960</v>
      </c>
    </row>
    <row r="17" spans="1:7" ht="20.399999999999999" x14ac:dyDescent="0.25">
      <c r="A17" s="32" t="s">
        <v>99</v>
      </c>
      <c r="B17" s="21">
        <v>124</v>
      </c>
      <c r="C17" s="21">
        <v>1960</v>
      </c>
      <c r="D17" s="22"/>
      <c r="E17" s="32" t="s">
        <v>145</v>
      </c>
      <c r="F17" s="21">
        <v>222</v>
      </c>
      <c r="G17" s="21">
        <v>1945</v>
      </c>
    </row>
    <row r="18" spans="1:7" ht="20.399999999999999" x14ac:dyDescent="0.25">
      <c r="A18" s="32" t="s">
        <v>101</v>
      </c>
      <c r="B18" s="21">
        <v>126</v>
      </c>
      <c r="C18" s="21">
        <v>1972</v>
      </c>
      <c r="D18" s="22"/>
      <c r="E18" s="32" t="s">
        <v>153</v>
      </c>
      <c r="F18" s="21">
        <v>223</v>
      </c>
      <c r="G18" s="21">
        <v>1962</v>
      </c>
    </row>
    <row r="19" spans="1:7" ht="20.399999999999999" x14ac:dyDescent="0.25">
      <c r="A19" s="32" t="s">
        <v>102</v>
      </c>
      <c r="B19" s="21">
        <v>128</v>
      </c>
      <c r="C19" s="21">
        <v>1965</v>
      </c>
      <c r="D19" s="22"/>
      <c r="E19" s="32" t="s">
        <v>146</v>
      </c>
      <c r="F19" s="21">
        <v>224</v>
      </c>
      <c r="G19" s="21">
        <v>1975</v>
      </c>
    </row>
    <row r="20" spans="1:7" ht="20.399999999999999" x14ac:dyDescent="0.25">
      <c r="A20" s="32" t="s">
        <v>104</v>
      </c>
      <c r="B20" s="21">
        <v>129</v>
      </c>
      <c r="C20" s="21">
        <v>1961</v>
      </c>
      <c r="D20" s="22"/>
      <c r="E20" s="32" t="s">
        <v>149</v>
      </c>
      <c r="F20" s="21">
        <v>225</v>
      </c>
      <c r="G20" s="21">
        <v>1985</v>
      </c>
    </row>
    <row r="21" spans="1:7" ht="20.399999999999999" x14ac:dyDescent="0.25">
      <c r="A21" s="32" t="s">
        <v>106</v>
      </c>
      <c r="B21" s="21">
        <v>131</v>
      </c>
      <c r="C21" s="21">
        <v>1953</v>
      </c>
      <c r="D21" s="22"/>
      <c r="E21" s="32" t="s">
        <v>138</v>
      </c>
      <c r="F21" s="21">
        <v>226</v>
      </c>
      <c r="G21" s="21">
        <v>1988</v>
      </c>
    </row>
    <row r="22" spans="1:7" ht="20.399999999999999" x14ac:dyDescent="0.25">
      <c r="A22" s="32" t="s">
        <v>107</v>
      </c>
      <c r="B22" s="21">
        <v>132</v>
      </c>
      <c r="C22" s="21">
        <v>1947</v>
      </c>
      <c r="D22" s="22"/>
      <c r="E22" s="32" t="s">
        <v>150</v>
      </c>
      <c r="F22" s="21">
        <v>227</v>
      </c>
      <c r="G22" s="21">
        <v>1971</v>
      </c>
    </row>
    <row r="23" spans="1:7" ht="20.399999999999999" x14ac:dyDescent="0.25">
      <c r="A23" s="32" t="s">
        <v>108</v>
      </c>
      <c r="B23" s="21">
        <v>133</v>
      </c>
      <c r="C23" s="21">
        <v>1950</v>
      </c>
      <c r="D23" s="22"/>
      <c r="E23" s="32" t="s">
        <v>151</v>
      </c>
      <c r="F23" s="21">
        <v>228</v>
      </c>
      <c r="G23" s="21">
        <v>1971</v>
      </c>
    </row>
    <row r="24" spans="1:7" ht="20.399999999999999" x14ac:dyDescent="0.25">
      <c r="A24" s="32" t="s">
        <v>109</v>
      </c>
      <c r="B24" s="21">
        <v>136</v>
      </c>
      <c r="C24" s="21">
        <v>1950</v>
      </c>
      <c r="D24" s="22"/>
      <c r="E24" s="32" t="s">
        <v>147</v>
      </c>
      <c r="F24" s="21">
        <v>229</v>
      </c>
      <c r="G24" s="21">
        <v>1957</v>
      </c>
    </row>
    <row r="25" spans="1:7" ht="20.399999999999999" x14ac:dyDescent="0.25">
      <c r="A25" s="32" t="s">
        <v>161</v>
      </c>
      <c r="B25" s="21">
        <v>138</v>
      </c>
      <c r="C25" s="21">
        <v>1957</v>
      </c>
      <c r="D25" s="22"/>
      <c r="E25" s="33" t="s">
        <v>148</v>
      </c>
      <c r="F25" s="30">
        <v>230</v>
      </c>
      <c r="G25" s="30">
        <v>1985</v>
      </c>
    </row>
    <row r="26" spans="1:7" ht="20.399999999999999" x14ac:dyDescent="0.25">
      <c r="A26" s="32" t="s">
        <v>111</v>
      </c>
      <c r="B26" s="21">
        <v>139</v>
      </c>
      <c r="C26" s="21">
        <v>1946</v>
      </c>
      <c r="D26" s="22"/>
      <c r="E26" s="34" t="s">
        <v>157</v>
      </c>
      <c r="F26" s="24">
        <v>231</v>
      </c>
      <c r="G26" s="24">
        <v>1987</v>
      </c>
    </row>
    <row r="27" spans="1:7" ht="20.399999999999999" x14ac:dyDescent="0.25">
      <c r="A27" s="32" t="s">
        <v>112</v>
      </c>
      <c r="B27" s="21">
        <v>140</v>
      </c>
      <c r="C27" s="21">
        <v>1957</v>
      </c>
      <c r="D27" s="22"/>
      <c r="E27" s="34" t="s">
        <v>166</v>
      </c>
      <c r="F27" s="24">
        <v>232</v>
      </c>
      <c r="G27" s="24">
        <v>1973</v>
      </c>
    </row>
    <row r="28" spans="1:7" ht="20.399999999999999" x14ac:dyDescent="0.25">
      <c r="A28" s="32" t="s">
        <v>114</v>
      </c>
      <c r="B28" s="21">
        <v>141</v>
      </c>
      <c r="C28" s="21">
        <v>1988</v>
      </c>
      <c r="D28" s="22"/>
      <c r="E28" s="22"/>
      <c r="F28" s="22"/>
      <c r="G28" s="22"/>
    </row>
    <row r="29" spans="1:7" ht="20.399999999999999" x14ac:dyDescent="0.25">
      <c r="A29" s="32" t="s">
        <v>116</v>
      </c>
      <c r="B29" s="21">
        <v>142</v>
      </c>
      <c r="C29" s="21">
        <v>1979</v>
      </c>
      <c r="D29" s="22"/>
      <c r="E29" s="22"/>
      <c r="F29" s="22"/>
      <c r="G29" s="22"/>
    </row>
    <row r="30" spans="1:7" ht="20.399999999999999" x14ac:dyDescent="0.25">
      <c r="A30" s="32" t="s">
        <v>117</v>
      </c>
      <c r="B30" s="21">
        <v>143</v>
      </c>
      <c r="C30" s="21">
        <v>1951</v>
      </c>
      <c r="D30" s="22"/>
      <c r="E30" s="22"/>
      <c r="F30" s="22"/>
      <c r="G30" s="22"/>
    </row>
    <row r="31" spans="1:7" ht="20.399999999999999" x14ac:dyDescent="0.25">
      <c r="A31" s="32" t="s">
        <v>118</v>
      </c>
      <c r="B31" s="21">
        <v>144</v>
      </c>
      <c r="C31" s="21">
        <v>1979</v>
      </c>
      <c r="D31" s="22"/>
      <c r="E31" s="22"/>
      <c r="F31" s="22"/>
      <c r="G31" s="22"/>
    </row>
    <row r="32" spans="1:7" ht="20.399999999999999" x14ac:dyDescent="0.25">
      <c r="A32" s="32" t="s">
        <v>119</v>
      </c>
      <c r="B32" s="21">
        <v>145</v>
      </c>
      <c r="C32" s="21">
        <v>1964</v>
      </c>
      <c r="D32" s="22"/>
      <c r="E32" s="22"/>
      <c r="F32" s="22"/>
      <c r="G32" s="22"/>
    </row>
    <row r="33" spans="1:7" ht="20.399999999999999" x14ac:dyDescent="0.25">
      <c r="A33" s="32" t="s">
        <v>120</v>
      </c>
      <c r="B33" s="21">
        <v>146</v>
      </c>
      <c r="C33" s="21">
        <v>1956</v>
      </c>
      <c r="D33" s="22"/>
      <c r="E33" s="22"/>
      <c r="F33" s="22"/>
      <c r="G33" s="22"/>
    </row>
    <row r="34" spans="1:7" ht="20.399999999999999" x14ac:dyDescent="0.25">
      <c r="A34" s="32" t="s">
        <v>121</v>
      </c>
      <c r="B34" s="21">
        <v>147</v>
      </c>
      <c r="C34" s="21">
        <v>1958</v>
      </c>
      <c r="D34" s="22"/>
      <c r="E34" s="22"/>
      <c r="F34" s="22"/>
      <c r="G34" s="22"/>
    </row>
    <row r="35" spans="1:7" ht="20.399999999999999" x14ac:dyDescent="0.25">
      <c r="A35" s="32" t="s">
        <v>122</v>
      </c>
      <c r="B35" s="21">
        <v>148</v>
      </c>
      <c r="C35" s="21">
        <v>1939</v>
      </c>
      <c r="D35" s="22"/>
      <c r="E35" s="22"/>
      <c r="F35" s="22"/>
      <c r="G35" s="22"/>
    </row>
    <row r="36" spans="1:7" ht="20.399999999999999" x14ac:dyDescent="0.25">
      <c r="A36" s="32" t="s">
        <v>127</v>
      </c>
      <c r="B36" s="21">
        <v>149</v>
      </c>
      <c r="C36" s="21">
        <v>1957</v>
      </c>
      <c r="D36" s="22"/>
      <c r="E36" s="22"/>
      <c r="F36" s="22"/>
      <c r="G36" s="22"/>
    </row>
    <row r="37" spans="1:7" ht="20.399999999999999" x14ac:dyDescent="0.25">
      <c r="A37" s="32" t="s">
        <v>130</v>
      </c>
      <c r="B37" s="21">
        <v>150</v>
      </c>
      <c r="C37" s="21">
        <v>1956</v>
      </c>
      <c r="D37" s="22"/>
      <c r="E37" s="22"/>
      <c r="F37" s="22"/>
      <c r="G37" s="22"/>
    </row>
    <row r="38" spans="1:7" ht="20.399999999999999" x14ac:dyDescent="0.25">
      <c r="A38" s="32" t="s">
        <v>110</v>
      </c>
      <c r="B38" s="21">
        <v>153</v>
      </c>
      <c r="C38" s="21">
        <v>1952</v>
      </c>
      <c r="D38" s="22"/>
      <c r="E38" s="22"/>
      <c r="F38" s="22"/>
      <c r="G38" s="22"/>
    </row>
    <row r="39" spans="1:7" ht="20.399999999999999" x14ac:dyDescent="0.25">
      <c r="A39" s="32" t="s">
        <v>113</v>
      </c>
      <c r="B39" s="21">
        <v>157</v>
      </c>
      <c r="C39" s="21">
        <v>1955</v>
      </c>
      <c r="D39" s="22"/>
      <c r="E39" s="22"/>
      <c r="F39" s="22"/>
      <c r="G39" s="22"/>
    </row>
    <row r="40" spans="1:7" ht="20.399999999999999" x14ac:dyDescent="0.25">
      <c r="A40" s="32" t="s">
        <v>83</v>
      </c>
      <c r="B40" s="21">
        <v>158</v>
      </c>
      <c r="C40" s="21">
        <v>1970</v>
      </c>
      <c r="D40" s="22"/>
      <c r="E40" s="22"/>
      <c r="F40" s="22"/>
      <c r="G40" s="22"/>
    </row>
    <row r="41" spans="1:7" ht="20.399999999999999" x14ac:dyDescent="0.25">
      <c r="A41" s="32" t="s">
        <v>91</v>
      </c>
      <c r="B41" s="21">
        <v>159</v>
      </c>
      <c r="C41" s="21">
        <v>1973</v>
      </c>
      <c r="D41" s="22"/>
      <c r="E41" s="22"/>
      <c r="F41" s="22"/>
      <c r="G41" s="22"/>
    </row>
    <row r="42" spans="1:7" ht="20.399999999999999" x14ac:dyDescent="0.25">
      <c r="A42" s="32" t="s">
        <v>100</v>
      </c>
      <c r="B42" s="21">
        <v>160</v>
      </c>
      <c r="C42" s="21">
        <v>1971</v>
      </c>
      <c r="D42" s="22"/>
      <c r="E42" s="22"/>
      <c r="F42" s="22"/>
      <c r="G42" s="22"/>
    </row>
    <row r="43" spans="1:7" ht="20.399999999999999" x14ac:dyDescent="0.25">
      <c r="A43" s="32" t="s">
        <v>97</v>
      </c>
      <c r="B43" s="21">
        <v>161</v>
      </c>
      <c r="C43" s="21">
        <v>1963</v>
      </c>
      <c r="D43" s="22"/>
      <c r="E43" s="22"/>
      <c r="F43" s="22"/>
      <c r="G43" s="22"/>
    </row>
    <row r="44" spans="1:7" ht="20.399999999999999" x14ac:dyDescent="0.25">
      <c r="A44" s="32" t="s">
        <v>115</v>
      </c>
      <c r="B44" s="21">
        <v>164</v>
      </c>
      <c r="C44" s="21">
        <v>1982</v>
      </c>
      <c r="D44" s="22"/>
      <c r="E44" s="22"/>
      <c r="F44" s="22"/>
      <c r="G44" s="22"/>
    </row>
    <row r="45" spans="1:7" ht="20.399999999999999" x14ac:dyDescent="0.25">
      <c r="A45" s="32" t="s">
        <v>96</v>
      </c>
      <c r="B45" s="21">
        <v>165</v>
      </c>
      <c r="C45" s="21">
        <v>1979</v>
      </c>
      <c r="D45" s="22" t="s">
        <v>62</v>
      </c>
      <c r="E45" s="22"/>
      <c r="F45" s="22"/>
      <c r="G45" s="22"/>
    </row>
    <row r="46" spans="1:7" ht="20.399999999999999" x14ac:dyDescent="0.25">
      <c r="A46" s="32" t="s">
        <v>81</v>
      </c>
      <c r="B46" s="21">
        <v>166</v>
      </c>
      <c r="C46" s="21">
        <v>1982</v>
      </c>
      <c r="D46" s="22"/>
      <c r="E46" s="22"/>
      <c r="F46" s="22"/>
      <c r="G46" s="22"/>
    </row>
    <row r="47" spans="1:7" ht="20.399999999999999" x14ac:dyDescent="0.25">
      <c r="A47" s="32" t="s">
        <v>125</v>
      </c>
      <c r="B47" s="21">
        <v>167</v>
      </c>
      <c r="C47" s="21">
        <v>1983</v>
      </c>
      <c r="D47" s="22"/>
      <c r="E47" s="22"/>
      <c r="F47" s="22"/>
      <c r="G47" s="22"/>
    </row>
    <row r="48" spans="1:7" ht="20.399999999999999" x14ac:dyDescent="0.25">
      <c r="A48" s="32" t="s">
        <v>105</v>
      </c>
      <c r="B48" s="21">
        <v>169</v>
      </c>
      <c r="C48" s="21">
        <v>1951</v>
      </c>
      <c r="D48" s="22"/>
      <c r="E48" s="22"/>
      <c r="F48" s="22"/>
      <c r="G48" s="22"/>
    </row>
    <row r="49" spans="1:7" ht="20.399999999999999" x14ac:dyDescent="0.25">
      <c r="A49" s="32" t="s">
        <v>103</v>
      </c>
      <c r="B49" s="21">
        <v>170</v>
      </c>
      <c r="C49" s="21">
        <v>1985</v>
      </c>
      <c r="D49" s="22"/>
      <c r="E49" s="22"/>
      <c r="F49" s="22"/>
      <c r="G49" s="22"/>
    </row>
    <row r="50" spans="1:7" ht="20.399999999999999" x14ac:dyDescent="0.25">
      <c r="A50" s="32" t="s">
        <v>123</v>
      </c>
      <c r="B50" s="21">
        <v>171</v>
      </c>
      <c r="C50" s="21">
        <v>1962</v>
      </c>
      <c r="D50" s="22"/>
      <c r="E50" s="22"/>
      <c r="F50" s="22"/>
      <c r="G50" s="22"/>
    </row>
    <row r="51" spans="1:7" ht="20.399999999999999" x14ac:dyDescent="0.25">
      <c r="A51" s="32" t="s">
        <v>92</v>
      </c>
      <c r="B51" s="21">
        <v>172</v>
      </c>
      <c r="C51" s="21">
        <v>1959</v>
      </c>
      <c r="D51" s="22"/>
      <c r="E51" s="22"/>
      <c r="F51" s="22"/>
      <c r="G51" s="22"/>
    </row>
    <row r="52" spans="1:7" ht="20.399999999999999" x14ac:dyDescent="0.25">
      <c r="A52" s="32" t="s">
        <v>85</v>
      </c>
      <c r="B52" s="21">
        <v>173</v>
      </c>
      <c r="C52" s="21">
        <v>1993</v>
      </c>
      <c r="D52" s="22"/>
      <c r="E52" s="22"/>
      <c r="F52" s="22"/>
      <c r="G52" s="22"/>
    </row>
    <row r="53" spans="1:7" ht="20.399999999999999" x14ac:dyDescent="0.25">
      <c r="A53" s="32" t="s">
        <v>95</v>
      </c>
      <c r="B53" s="21">
        <v>174</v>
      </c>
      <c r="C53" s="21">
        <v>1968</v>
      </c>
      <c r="D53" s="22"/>
      <c r="E53" s="22"/>
      <c r="F53" s="22"/>
      <c r="G53" s="22"/>
    </row>
    <row r="54" spans="1:7" ht="20.399999999999999" x14ac:dyDescent="0.25">
      <c r="A54" s="32" t="s">
        <v>128</v>
      </c>
      <c r="B54" s="21">
        <v>175</v>
      </c>
      <c r="C54" s="21">
        <v>1958</v>
      </c>
      <c r="D54" s="22"/>
      <c r="E54" s="22"/>
      <c r="F54" s="22"/>
      <c r="G54" s="22"/>
    </row>
    <row r="55" spans="1:7" ht="20.399999999999999" x14ac:dyDescent="0.25">
      <c r="A55" s="32" t="s">
        <v>79</v>
      </c>
      <c r="B55" s="21">
        <v>176</v>
      </c>
      <c r="C55" s="21">
        <v>1964</v>
      </c>
      <c r="D55" s="22"/>
      <c r="E55" s="22"/>
      <c r="F55" s="22"/>
      <c r="G55" s="22"/>
    </row>
    <row r="56" spans="1:7" ht="20.399999999999999" x14ac:dyDescent="0.25">
      <c r="A56" s="32" t="s">
        <v>155</v>
      </c>
      <c r="B56" s="21">
        <v>177</v>
      </c>
      <c r="C56" s="21">
        <v>2007</v>
      </c>
      <c r="D56" s="22"/>
      <c r="E56" s="22"/>
      <c r="F56" s="22"/>
      <c r="G56" s="22"/>
    </row>
    <row r="57" spans="1:7" ht="20.399999999999999" x14ac:dyDescent="0.25">
      <c r="A57" s="32" t="s">
        <v>129</v>
      </c>
      <c r="B57" s="21">
        <v>178</v>
      </c>
      <c r="C57" s="21">
        <v>1978</v>
      </c>
      <c r="D57" s="22"/>
      <c r="E57" s="22"/>
      <c r="F57" s="22"/>
      <c r="G57" s="22"/>
    </row>
    <row r="58" spans="1:7" ht="20.399999999999999" x14ac:dyDescent="0.25">
      <c r="A58" s="32" t="s">
        <v>126</v>
      </c>
      <c r="B58" s="21">
        <v>179</v>
      </c>
      <c r="C58" s="21">
        <v>1965</v>
      </c>
      <c r="D58" s="22"/>
      <c r="E58" s="22"/>
      <c r="F58" s="22"/>
      <c r="G58" s="22"/>
    </row>
    <row r="59" spans="1:7" ht="20.399999999999999" x14ac:dyDescent="0.25">
      <c r="A59" s="32" t="s">
        <v>124</v>
      </c>
      <c r="B59" s="21">
        <v>180</v>
      </c>
      <c r="C59" s="21">
        <v>1972</v>
      </c>
      <c r="D59" s="22"/>
      <c r="E59" s="22"/>
      <c r="F59" s="22"/>
      <c r="G59" s="22"/>
    </row>
    <row r="60" spans="1:7" ht="20.399999999999999" x14ac:dyDescent="0.25">
      <c r="A60" s="32" t="s">
        <v>131</v>
      </c>
      <c r="B60" s="21">
        <v>181</v>
      </c>
      <c r="C60" s="21">
        <v>1975</v>
      </c>
      <c r="D60" s="22"/>
      <c r="E60" s="22"/>
      <c r="F60" s="22"/>
      <c r="G60" s="22"/>
    </row>
    <row r="61" spans="1:7" ht="20.399999999999999" x14ac:dyDescent="0.25">
      <c r="A61" s="32" t="s">
        <v>167</v>
      </c>
      <c r="B61" s="21">
        <v>182</v>
      </c>
      <c r="C61" s="21">
        <v>1961</v>
      </c>
    </row>
    <row r="62" spans="1:7" ht="20.399999999999999" x14ac:dyDescent="0.25">
      <c r="A62" s="32" t="s">
        <v>168</v>
      </c>
      <c r="B62" s="21">
        <v>183</v>
      </c>
      <c r="C62" s="21">
        <v>1984</v>
      </c>
    </row>
    <row r="63" spans="1:7" ht="20.399999999999999" x14ac:dyDescent="0.25">
      <c r="A63" s="32" t="s">
        <v>169</v>
      </c>
      <c r="B63" s="21">
        <v>184</v>
      </c>
      <c r="C63" s="21">
        <v>1959</v>
      </c>
    </row>
    <row r="64" spans="1:7" ht="20.399999999999999" x14ac:dyDescent="0.25">
      <c r="A64" s="32" t="s">
        <v>172</v>
      </c>
      <c r="B64" s="21">
        <v>185</v>
      </c>
      <c r="C64" s="21">
        <v>1991</v>
      </c>
    </row>
    <row r="65" spans="1:3" ht="20.399999999999999" x14ac:dyDescent="0.25">
      <c r="A65" s="32" t="s">
        <v>179</v>
      </c>
      <c r="B65" s="21">
        <v>186</v>
      </c>
      <c r="C65" s="21">
        <v>1952</v>
      </c>
    </row>
    <row r="66" spans="1:3" ht="20.399999999999999" x14ac:dyDescent="0.25">
      <c r="A66" s="32" t="s">
        <v>182</v>
      </c>
      <c r="B66" s="21">
        <v>187</v>
      </c>
      <c r="C66" s="21">
        <v>1981</v>
      </c>
    </row>
  </sheetData>
  <sortState xmlns:xlrd2="http://schemas.microsoft.com/office/spreadsheetml/2017/richdata2" ref="E3:G25">
    <sortCondition ref="F3:F25"/>
  </sortState>
  <mergeCells count="2">
    <mergeCell ref="A1:C1"/>
    <mergeCell ref="E1:G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4"/>
  <sheetViews>
    <sheetView showGridLines="0" tabSelected="1" zoomScaleNormal="100" workbookViewId="0">
      <selection activeCell="A11" sqref="A11"/>
    </sheetView>
  </sheetViews>
  <sheetFormatPr defaultColWidth="9.109375" defaultRowHeight="13.8" x14ac:dyDescent="0.3"/>
  <cols>
    <col min="1" max="1" width="4.88671875" style="11" customWidth="1"/>
    <col min="2" max="2" width="5.44140625" style="11" customWidth="1"/>
    <col min="3" max="3" width="12.6640625" style="11" customWidth="1"/>
    <col min="4" max="4" width="11.44140625" style="11" customWidth="1"/>
    <col min="5" max="5" width="8" style="40" customWidth="1"/>
    <col min="6" max="6" width="13.44140625" style="11" customWidth="1"/>
    <col min="7" max="7" width="20.6640625" style="11" customWidth="1"/>
    <col min="8" max="8" width="10.6640625" style="11" customWidth="1"/>
    <col min="9" max="14" width="5.44140625" style="11" customWidth="1"/>
    <col min="15" max="15" width="6.6640625" style="10" customWidth="1"/>
    <col min="16" max="16384" width="9.109375" style="11"/>
  </cols>
  <sheetData>
    <row r="1" spans="1:15" s="1" customFormat="1" ht="25.8" x14ac:dyDescent="0.5">
      <c r="A1" s="48" t="s">
        <v>184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5" s="5" customFormat="1" ht="21" x14ac:dyDescent="0.4">
      <c r="A3" s="50" t="s">
        <v>63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5" ht="15.6" x14ac:dyDescent="0.3">
      <c r="A5" s="36" t="s">
        <v>64</v>
      </c>
      <c r="B5" s="6"/>
      <c r="C5" s="51">
        <v>45834</v>
      </c>
      <c r="D5" s="51"/>
      <c r="E5" s="39" t="s">
        <v>65</v>
      </c>
      <c r="F5" s="8">
        <v>21</v>
      </c>
      <c r="G5" s="7"/>
      <c r="H5" s="9"/>
      <c r="I5" s="52" t="s">
        <v>185</v>
      </c>
      <c r="J5" s="52"/>
      <c r="K5" s="52"/>
      <c r="L5" s="52"/>
      <c r="M5" s="52"/>
      <c r="N5" s="52"/>
    </row>
    <row r="6" spans="1:15" s="12" customFormat="1" ht="9.75" customHeight="1" x14ac:dyDescent="0.3">
      <c r="A6" s="53"/>
      <c r="B6" s="53"/>
      <c r="C6" s="53"/>
      <c r="D6" s="53"/>
      <c r="E6" s="53"/>
      <c r="F6" s="53"/>
      <c r="G6" s="53"/>
      <c r="H6" s="36"/>
      <c r="O6" s="13"/>
    </row>
    <row r="7" spans="1:15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5" s="14" customFormat="1" ht="18" x14ac:dyDescent="0.35">
      <c r="A8" s="49" t="s">
        <v>66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5" ht="12.75" customHeight="1" x14ac:dyDescent="0.3">
      <c r="A10" s="35"/>
      <c r="B10" s="27" t="s">
        <v>162</v>
      </c>
      <c r="C10" s="35"/>
      <c r="D10" s="35"/>
      <c r="E10" s="25" t="s">
        <v>164</v>
      </c>
      <c r="F10" s="35"/>
      <c r="G10" s="35"/>
      <c r="H10" s="35"/>
      <c r="I10" s="15">
        <v>29</v>
      </c>
      <c r="J10" s="15">
        <v>39</v>
      </c>
      <c r="K10" s="15">
        <v>49</v>
      </c>
      <c r="L10" s="15">
        <v>59</v>
      </c>
      <c r="M10" s="15">
        <v>69</v>
      </c>
      <c r="N10" s="16">
        <f>M10+1</f>
        <v>70</v>
      </c>
      <c r="O10" s="35"/>
    </row>
    <row r="11" spans="1:15" x14ac:dyDescent="0.3">
      <c r="A11" s="26" t="s">
        <v>67</v>
      </c>
      <c r="B11" s="28" t="s">
        <v>163</v>
      </c>
      <c r="C11" s="26" t="s">
        <v>0</v>
      </c>
      <c r="D11" s="26" t="s">
        <v>1</v>
      </c>
      <c r="E11" s="26" t="s">
        <v>165</v>
      </c>
      <c r="F11" s="26" t="s">
        <v>69</v>
      </c>
      <c r="G11" s="26" t="s">
        <v>2</v>
      </c>
      <c r="H11" s="26" t="s">
        <v>175</v>
      </c>
      <c r="I11" s="17" t="s">
        <v>47</v>
      </c>
      <c r="J11" s="17" t="s">
        <v>48</v>
      </c>
      <c r="K11" s="17" t="s">
        <v>49</v>
      </c>
      <c r="L11" s="17" t="s">
        <v>50</v>
      </c>
      <c r="M11" s="17" t="s">
        <v>51</v>
      </c>
      <c r="N11" s="17" t="s">
        <v>52</v>
      </c>
      <c r="O11" s="26" t="s">
        <v>176</v>
      </c>
    </row>
    <row r="12" spans="1:15" x14ac:dyDescent="0.3">
      <c r="A12" s="26"/>
      <c r="B12" s="28"/>
      <c r="C12" s="26"/>
      <c r="D12" s="26"/>
      <c r="E12" s="26"/>
      <c r="F12" s="26"/>
      <c r="G12" s="26"/>
      <c r="H12" s="26"/>
      <c r="I12" s="17"/>
      <c r="J12" s="17"/>
      <c r="K12" s="17"/>
      <c r="L12" s="17"/>
      <c r="M12" s="17"/>
      <c r="N12" s="17"/>
      <c r="O12" s="26"/>
    </row>
    <row r="13" spans="1:15" x14ac:dyDescent="0.3">
      <c r="A13" s="18">
        <v>1</v>
      </c>
      <c r="B13" s="19">
        <v>164</v>
      </c>
      <c r="C13" s="41" t="s">
        <v>27</v>
      </c>
      <c r="D13" s="41" t="s">
        <v>12</v>
      </c>
      <c r="E13" s="18">
        <v>1982</v>
      </c>
      <c r="F13" s="18" t="s">
        <v>227</v>
      </c>
      <c r="G13" s="41" t="s">
        <v>42</v>
      </c>
      <c r="H13" s="37">
        <v>8.0902777777777778E-3</v>
      </c>
      <c r="I13" s="20" t="s">
        <v>228</v>
      </c>
      <c r="J13" s="20" t="s">
        <v>228</v>
      </c>
      <c r="K13" s="20">
        <v>1</v>
      </c>
      <c r="L13" s="20" t="s">
        <v>228</v>
      </c>
      <c r="M13" s="20" t="s">
        <v>228</v>
      </c>
      <c r="N13" s="20" t="s">
        <v>228</v>
      </c>
      <c r="O13" s="38" t="s">
        <v>177</v>
      </c>
    </row>
    <row r="14" spans="1:15" x14ac:dyDescent="0.3">
      <c r="A14" s="18">
        <v>2</v>
      </c>
      <c r="B14" s="19">
        <v>166</v>
      </c>
      <c r="C14" s="41" t="s">
        <v>46</v>
      </c>
      <c r="D14" s="41" t="s">
        <v>26</v>
      </c>
      <c r="E14" s="18">
        <v>1982</v>
      </c>
      <c r="F14" s="18" t="s">
        <v>227</v>
      </c>
      <c r="G14" s="41" t="s">
        <v>42</v>
      </c>
      <c r="H14" s="37">
        <v>8.2060185185185187E-3</v>
      </c>
      <c r="I14" s="20" t="s">
        <v>228</v>
      </c>
      <c r="J14" s="20" t="s">
        <v>228</v>
      </c>
      <c r="K14" s="20">
        <v>2</v>
      </c>
      <c r="L14" s="20" t="s">
        <v>228</v>
      </c>
      <c r="M14" s="20" t="s">
        <v>228</v>
      </c>
      <c r="N14" s="20" t="s">
        <v>228</v>
      </c>
      <c r="O14" s="38" t="s">
        <v>177</v>
      </c>
    </row>
    <row r="15" spans="1:15" x14ac:dyDescent="0.3">
      <c r="A15" s="18">
        <v>3</v>
      </c>
      <c r="B15" s="19">
        <v>8</v>
      </c>
      <c r="C15" s="41" t="s">
        <v>193</v>
      </c>
      <c r="D15" s="41" t="s">
        <v>60</v>
      </c>
      <c r="E15" s="18">
        <v>2008</v>
      </c>
      <c r="F15" s="18" t="s">
        <v>229</v>
      </c>
      <c r="G15" s="41" t="s">
        <v>194</v>
      </c>
      <c r="H15" s="37">
        <v>9.0046296296296298E-3</v>
      </c>
      <c r="I15" s="20">
        <v>1</v>
      </c>
      <c r="J15" s="20" t="s">
        <v>228</v>
      </c>
      <c r="K15" s="20" t="s">
        <v>228</v>
      </c>
      <c r="L15" s="20" t="s">
        <v>228</v>
      </c>
      <c r="M15" s="20" t="s">
        <v>228</v>
      </c>
      <c r="N15" s="20" t="s">
        <v>228</v>
      </c>
      <c r="O15" s="38" t="s">
        <v>177</v>
      </c>
    </row>
    <row r="16" spans="1:15" x14ac:dyDescent="0.3">
      <c r="A16" s="18">
        <v>4</v>
      </c>
      <c r="B16" s="19">
        <v>13</v>
      </c>
      <c r="C16" s="41" t="s">
        <v>198</v>
      </c>
      <c r="D16" s="41" t="s">
        <v>22</v>
      </c>
      <c r="E16" s="18">
        <v>1985</v>
      </c>
      <c r="F16" s="18" t="s">
        <v>227</v>
      </c>
      <c r="G16" s="41" t="s">
        <v>199</v>
      </c>
      <c r="H16" s="37">
        <v>9.0740740740740747E-3</v>
      </c>
      <c r="I16" s="20" t="s">
        <v>228</v>
      </c>
      <c r="J16" s="20" t="s">
        <v>228</v>
      </c>
      <c r="K16" s="20">
        <v>3</v>
      </c>
      <c r="L16" s="20" t="s">
        <v>228</v>
      </c>
      <c r="M16" s="20" t="s">
        <v>228</v>
      </c>
      <c r="N16" s="20" t="s">
        <v>228</v>
      </c>
      <c r="O16" s="38" t="s">
        <v>177</v>
      </c>
    </row>
    <row r="17" spans="1:15" x14ac:dyDescent="0.3">
      <c r="A17" s="18">
        <v>5</v>
      </c>
      <c r="B17" s="19">
        <v>11</v>
      </c>
      <c r="C17" s="41" t="s">
        <v>195</v>
      </c>
      <c r="D17" s="41" t="s">
        <v>196</v>
      </c>
      <c r="E17" s="18">
        <v>1964</v>
      </c>
      <c r="F17" s="18" t="s">
        <v>230</v>
      </c>
      <c r="G17" s="41" t="s">
        <v>197</v>
      </c>
      <c r="H17" s="37">
        <v>9.1782407407407403E-3</v>
      </c>
      <c r="I17" s="20" t="s">
        <v>228</v>
      </c>
      <c r="J17" s="20" t="s">
        <v>228</v>
      </c>
      <c r="K17" s="20" t="s">
        <v>228</v>
      </c>
      <c r="L17" s="20" t="s">
        <v>228</v>
      </c>
      <c r="M17" s="20">
        <v>1</v>
      </c>
      <c r="N17" s="20" t="s">
        <v>228</v>
      </c>
      <c r="O17" s="38" t="s">
        <v>177</v>
      </c>
    </row>
    <row r="18" spans="1:15" x14ac:dyDescent="0.3">
      <c r="A18" s="18">
        <v>6</v>
      </c>
      <c r="B18" s="19">
        <v>178</v>
      </c>
      <c r="C18" s="41" t="s">
        <v>73</v>
      </c>
      <c r="D18" s="41" t="s">
        <v>74</v>
      </c>
      <c r="E18" s="18">
        <v>1978</v>
      </c>
      <c r="F18" s="18" t="s">
        <v>227</v>
      </c>
      <c r="G18" s="41" t="s">
        <v>42</v>
      </c>
      <c r="H18" s="37">
        <v>9.4907407407407406E-3</v>
      </c>
      <c r="I18" s="20" t="s">
        <v>228</v>
      </c>
      <c r="J18" s="20" t="s">
        <v>228</v>
      </c>
      <c r="K18" s="20">
        <v>4</v>
      </c>
      <c r="L18" s="20" t="s">
        <v>228</v>
      </c>
      <c r="M18" s="20" t="s">
        <v>228</v>
      </c>
      <c r="N18" s="20" t="s">
        <v>228</v>
      </c>
      <c r="O18" s="38" t="s">
        <v>177</v>
      </c>
    </row>
    <row r="19" spans="1:15" x14ac:dyDescent="0.3">
      <c r="A19" s="18">
        <v>7</v>
      </c>
      <c r="B19" s="19">
        <v>184</v>
      </c>
      <c r="C19" s="41" t="s">
        <v>171</v>
      </c>
      <c r="D19" s="41" t="s">
        <v>29</v>
      </c>
      <c r="E19" s="18">
        <v>1959</v>
      </c>
      <c r="F19" s="18" t="s">
        <v>230</v>
      </c>
      <c r="G19" s="41" t="s">
        <v>42</v>
      </c>
      <c r="H19" s="37">
        <v>9.5370370370370366E-3</v>
      </c>
      <c r="I19" s="20" t="s">
        <v>228</v>
      </c>
      <c r="J19" s="20" t="s">
        <v>228</v>
      </c>
      <c r="K19" s="20" t="s">
        <v>228</v>
      </c>
      <c r="L19" s="20" t="s">
        <v>228</v>
      </c>
      <c r="M19" s="20">
        <v>2</v>
      </c>
      <c r="N19" s="20" t="s">
        <v>228</v>
      </c>
      <c r="O19" s="38" t="s">
        <v>177</v>
      </c>
    </row>
    <row r="20" spans="1:15" x14ac:dyDescent="0.3">
      <c r="A20" s="18">
        <v>8</v>
      </c>
      <c r="B20" s="19">
        <v>5</v>
      </c>
      <c r="C20" s="41" t="s">
        <v>191</v>
      </c>
      <c r="D20" s="41" t="s">
        <v>53</v>
      </c>
      <c r="E20" s="18">
        <v>1975</v>
      </c>
      <c r="F20" s="18" t="s">
        <v>231</v>
      </c>
      <c r="G20" s="41" t="s">
        <v>192</v>
      </c>
      <c r="H20" s="37">
        <v>9.618055555555555E-3</v>
      </c>
      <c r="I20" s="20" t="s">
        <v>228</v>
      </c>
      <c r="J20" s="20" t="s">
        <v>228</v>
      </c>
      <c r="K20" s="20" t="s">
        <v>228</v>
      </c>
      <c r="L20" s="20">
        <v>1</v>
      </c>
      <c r="M20" s="20" t="s">
        <v>228</v>
      </c>
      <c r="N20" s="20" t="s">
        <v>228</v>
      </c>
      <c r="O20" s="38" t="s">
        <v>177</v>
      </c>
    </row>
    <row r="21" spans="1:15" x14ac:dyDescent="0.3">
      <c r="A21" s="18">
        <v>9</v>
      </c>
      <c r="B21" s="19">
        <v>15</v>
      </c>
      <c r="C21" s="41" t="s">
        <v>200</v>
      </c>
      <c r="D21" s="41" t="s">
        <v>189</v>
      </c>
      <c r="E21" s="18">
        <v>2011</v>
      </c>
      <c r="F21" s="18" t="s">
        <v>229</v>
      </c>
      <c r="G21" s="41" t="s">
        <v>201</v>
      </c>
      <c r="H21" s="37">
        <v>9.7453703703703695E-3</v>
      </c>
      <c r="I21" s="20">
        <v>2</v>
      </c>
      <c r="J21" s="20" t="s">
        <v>228</v>
      </c>
      <c r="K21" s="20" t="s">
        <v>228</v>
      </c>
      <c r="L21" s="20" t="s">
        <v>228</v>
      </c>
      <c r="M21" s="20" t="s">
        <v>228</v>
      </c>
      <c r="N21" s="20" t="s">
        <v>228</v>
      </c>
      <c r="O21" s="38" t="s">
        <v>177</v>
      </c>
    </row>
    <row r="22" spans="1:15" x14ac:dyDescent="0.3">
      <c r="A22" s="18">
        <v>10</v>
      </c>
      <c r="B22" s="19">
        <v>179</v>
      </c>
      <c r="C22" s="41" t="s">
        <v>71</v>
      </c>
      <c r="D22" s="41" t="s">
        <v>72</v>
      </c>
      <c r="E22" s="18">
        <v>1965</v>
      </c>
      <c r="F22" s="18" t="s">
        <v>230</v>
      </c>
      <c r="G22" s="41" t="s">
        <v>42</v>
      </c>
      <c r="H22" s="37">
        <v>9.9305555555555553E-3</v>
      </c>
      <c r="I22" s="20" t="s">
        <v>228</v>
      </c>
      <c r="J22" s="20" t="s">
        <v>228</v>
      </c>
      <c r="K22" s="20" t="s">
        <v>228</v>
      </c>
      <c r="L22" s="20" t="s">
        <v>228</v>
      </c>
      <c r="M22" s="20">
        <v>3</v>
      </c>
      <c r="N22" s="20" t="s">
        <v>228</v>
      </c>
      <c r="O22" s="38" t="s">
        <v>177</v>
      </c>
    </row>
    <row r="23" spans="1:15" x14ac:dyDescent="0.3">
      <c r="A23" s="18">
        <v>11</v>
      </c>
      <c r="B23" s="19">
        <v>16</v>
      </c>
      <c r="C23" s="41" t="s">
        <v>21</v>
      </c>
      <c r="D23" s="41" t="s">
        <v>202</v>
      </c>
      <c r="E23" s="18">
        <v>1987</v>
      </c>
      <c r="F23" s="18" t="s">
        <v>232</v>
      </c>
      <c r="G23" s="41" t="s">
        <v>201</v>
      </c>
      <c r="H23" s="37">
        <v>1.0046296296296296E-2</v>
      </c>
      <c r="I23" s="20" t="s">
        <v>228</v>
      </c>
      <c r="J23" s="20">
        <v>1</v>
      </c>
      <c r="K23" s="20" t="s">
        <v>228</v>
      </c>
      <c r="L23" s="20" t="s">
        <v>228</v>
      </c>
      <c r="M23" s="20" t="s">
        <v>228</v>
      </c>
      <c r="N23" s="20" t="s">
        <v>228</v>
      </c>
      <c r="O23" s="38" t="s">
        <v>177</v>
      </c>
    </row>
    <row r="24" spans="1:15" x14ac:dyDescent="0.3">
      <c r="A24" s="18">
        <v>12</v>
      </c>
      <c r="B24" s="19">
        <v>142</v>
      </c>
      <c r="C24" s="41" t="s">
        <v>27</v>
      </c>
      <c r="D24" s="41" t="s">
        <v>5</v>
      </c>
      <c r="E24" s="18">
        <v>1979</v>
      </c>
      <c r="F24" s="18" t="s">
        <v>227</v>
      </c>
      <c r="G24" s="41" t="s">
        <v>42</v>
      </c>
      <c r="H24" s="37">
        <v>1.0173611111111111E-2</v>
      </c>
      <c r="I24" s="20" t="s">
        <v>228</v>
      </c>
      <c r="J24" s="20" t="s">
        <v>228</v>
      </c>
      <c r="K24" s="20">
        <v>5</v>
      </c>
      <c r="L24" s="20" t="s">
        <v>228</v>
      </c>
      <c r="M24" s="20" t="s">
        <v>228</v>
      </c>
      <c r="N24" s="20" t="s">
        <v>228</v>
      </c>
      <c r="O24" s="38" t="s">
        <v>177</v>
      </c>
    </row>
    <row r="25" spans="1:15" x14ac:dyDescent="0.3">
      <c r="A25" s="18">
        <v>13</v>
      </c>
      <c r="B25" s="19">
        <v>182</v>
      </c>
      <c r="C25" s="41" t="s">
        <v>170</v>
      </c>
      <c r="D25" s="41" t="s">
        <v>24</v>
      </c>
      <c r="E25" s="18">
        <v>1961</v>
      </c>
      <c r="F25" s="18" t="s">
        <v>230</v>
      </c>
      <c r="G25" s="41" t="s">
        <v>42</v>
      </c>
      <c r="H25" s="37">
        <v>1.0555555555555556E-2</v>
      </c>
      <c r="I25" s="20" t="s">
        <v>228</v>
      </c>
      <c r="J25" s="20" t="s">
        <v>228</v>
      </c>
      <c r="K25" s="20" t="s">
        <v>228</v>
      </c>
      <c r="L25" s="20" t="s">
        <v>228</v>
      </c>
      <c r="M25" s="20">
        <v>4</v>
      </c>
      <c r="N25" s="20" t="s">
        <v>228</v>
      </c>
      <c r="O25" s="38" t="s">
        <v>177</v>
      </c>
    </row>
    <row r="26" spans="1:15" x14ac:dyDescent="0.3">
      <c r="A26" s="18">
        <v>15</v>
      </c>
      <c r="B26" s="19">
        <v>187</v>
      </c>
      <c r="C26" s="41" t="s">
        <v>181</v>
      </c>
      <c r="D26" s="41" t="s">
        <v>14</v>
      </c>
      <c r="E26" s="18">
        <v>1981</v>
      </c>
      <c r="F26" s="18" t="s">
        <v>227</v>
      </c>
      <c r="G26" s="41" t="s">
        <v>42</v>
      </c>
      <c r="H26" s="37">
        <v>1.0787037037037038E-2</v>
      </c>
      <c r="I26" s="20" t="s">
        <v>228</v>
      </c>
      <c r="J26" s="20" t="s">
        <v>228</v>
      </c>
      <c r="K26" s="20">
        <v>6</v>
      </c>
      <c r="L26" s="20" t="s">
        <v>228</v>
      </c>
      <c r="M26" s="20" t="s">
        <v>228</v>
      </c>
      <c r="N26" s="20" t="s">
        <v>228</v>
      </c>
      <c r="O26" s="38" t="s">
        <v>177</v>
      </c>
    </row>
    <row r="27" spans="1:15" x14ac:dyDescent="0.3">
      <c r="A27" s="18">
        <v>14</v>
      </c>
      <c r="B27" s="19">
        <v>167</v>
      </c>
      <c r="C27" s="41" t="s">
        <v>54</v>
      </c>
      <c r="D27" s="41" t="s">
        <v>12</v>
      </c>
      <c r="E27" s="18">
        <v>1983</v>
      </c>
      <c r="F27" s="18" t="s">
        <v>227</v>
      </c>
      <c r="G27" s="41" t="s">
        <v>42</v>
      </c>
      <c r="H27" s="37">
        <v>1.0810185185185185E-2</v>
      </c>
      <c r="I27" s="20" t="s">
        <v>228</v>
      </c>
      <c r="J27" s="20" t="s">
        <v>228</v>
      </c>
      <c r="K27" s="20">
        <v>7</v>
      </c>
      <c r="L27" s="20" t="s">
        <v>228</v>
      </c>
      <c r="M27" s="20" t="s">
        <v>228</v>
      </c>
      <c r="N27" s="20" t="s">
        <v>228</v>
      </c>
      <c r="O27" s="38" t="s">
        <v>177</v>
      </c>
    </row>
    <row r="28" spans="1:15" x14ac:dyDescent="0.3">
      <c r="A28" s="18">
        <v>16</v>
      </c>
      <c r="B28" s="19">
        <v>3</v>
      </c>
      <c r="C28" s="41" t="s">
        <v>188</v>
      </c>
      <c r="D28" s="41" t="s">
        <v>189</v>
      </c>
      <c r="E28" s="18">
        <v>1980</v>
      </c>
      <c r="F28" s="18" t="s">
        <v>227</v>
      </c>
      <c r="G28" s="41" t="s">
        <v>190</v>
      </c>
      <c r="H28" s="37">
        <v>1.0949074074074075E-2</v>
      </c>
      <c r="I28" s="20" t="s">
        <v>228</v>
      </c>
      <c r="J28" s="20" t="s">
        <v>228</v>
      </c>
      <c r="K28" s="20">
        <v>8</v>
      </c>
      <c r="L28" s="20" t="s">
        <v>228</v>
      </c>
      <c r="M28" s="20" t="s">
        <v>228</v>
      </c>
      <c r="N28" s="20" t="s">
        <v>228</v>
      </c>
      <c r="O28" s="38" t="s">
        <v>177</v>
      </c>
    </row>
    <row r="29" spans="1:15" x14ac:dyDescent="0.3">
      <c r="A29" s="18">
        <v>17</v>
      </c>
      <c r="B29" s="19">
        <v>185</v>
      </c>
      <c r="C29" s="41" t="s">
        <v>173</v>
      </c>
      <c r="D29" s="41" t="s">
        <v>174</v>
      </c>
      <c r="E29" s="18">
        <v>1991</v>
      </c>
      <c r="F29" s="18" t="s">
        <v>232</v>
      </c>
      <c r="G29" s="41" t="s">
        <v>42</v>
      </c>
      <c r="H29" s="37">
        <v>1.1180555555555555E-2</v>
      </c>
      <c r="I29" s="20" t="s">
        <v>228</v>
      </c>
      <c r="J29" s="20">
        <v>2</v>
      </c>
      <c r="K29" s="20" t="s">
        <v>228</v>
      </c>
      <c r="L29" s="20" t="s">
        <v>228</v>
      </c>
      <c r="M29" s="20" t="s">
        <v>228</v>
      </c>
      <c r="N29" s="20" t="s">
        <v>228</v>
      </c>
      <c r="O29" s="38" t="s">
        <v>177</v>
      </c>
    </row>
    <row r="30" spans="1:15" x14ac:dyDescent="0.3">
      <c r="A30" s="18">
        <v>18</v>
      </c>
      <c r="B30" s="19">
        <v>124</v>
      </c>
      <c r="C30" s="41" t="s">
        <v>15</v>
      </c>
      <c r="D30" s="41" t="s">
        <v>16</v>
      </c>
      <c r="E30" s="18">
        <v>1960</v>
      </c>
      <c r="F30" s="18" t="s">
        <v>230</v>
      </c>
      <c r="G30" s="41" t="s">
        <v>42</v>
      </c>
      <c r="H30" s="37">
        <v>1.1215277777777777E-2</v>
      </c>
      <c r="I30" s="20" t="s">
        <v>228</v>
      </c>
      <c r="J30" s="20" t="s">
        <v>228</v>
      </c>
      <c r="K30" s="20" t="s">
        <v>228</v>
      </c>
      <c r="L30" s="20" t="s">
        <v>228</v>
      </c>
      <c r="M30" s="20">
        <v>5</v>
      </c>
      <c r="N30" s="20" t="s">
        <v>228</v>
      </c>
      <c r="O30" s="38" t="s">
        <v>177</v>
      </c>
    </row>
    <row r="31" spans="1:15" x14ac:dyDescent="0.3">
      <c r="A31" s="18">
        <v>19</v>
      </c>
      <c r="B31" s="19">
        <v>1</v>
      </c>
      <c r="C31" s="41" t="s">
        <v>186</v>
      </c>
      <c r="D31" s="41" t="s">
        <v>19</v>
      </c>
      <c r="E31" s="18">
        <v>1963</v>
      </c>
      <c r="F31" s="18" t="s">
        <v>230</v>
      </c>
      <c r="G31" s="41" t="s">
        <v>187</v>
      </c>
      <c r="H31" s="37">
        <v>1.1261574074074075E-2</v>
      </c>
      <c r="I31" s="20" t="s">
        <v>228</v>
      </c>
      <c r="J31" s="20" t="s">
        <v>228</v>
      </c>
      <c r="K31" s="20" t="s">
        <v>228</v>
      </c>
      <c r="L31" s="20" t="s">
        <v>228</v>
      </c>
      <c r="M31" s="20">
        <v>6</v>
      </c>
      <c r="N31" s="20" t="s">
        <v>228</v>
      </c>
      <c r="O31" s="38" t="s">
        <v>177</v>
      </c>
    </row>
    <row r="32" spans="1:15" x14ac:dyDescent="0.3">
      <c r="A32" s="18">
        <v>20</v>
      </c>
      <c r="B32" s="19">
        <v>115</v>
      </c>
      <c r="C32" s="41" t="s">
        <v>11</v>
      </c>
      <c r="D32" s="41" t="s">
        <v>4</v>
      </c>
      <c r="E32" s="18">
        <v>1957</v>
      </c>
      <c r="F32" s="18" t="s">
        <v>230</v>
      </c>
      <c r="G32" s="41" t="s">
        <v>42</v>
      </c>
      <c r="H32" s="37">
        <v>1.1307870370370371E-2</v>
      </c>
      <c r="I32" s="20" t="s">
        <v>228</v>
      </c>
      <c r="J32" s="20" t="s">
        <v>228</v>
      </c>
      <c r="K32" s="20" t="s">
        <v>228</v>
      </c>
      <c r="L32" s="20" t="s">
        <v>228</v>
      </c>
      <c r="M32" s="20">
        <v>7</v>
      </c>
      <c r="N32" s="20" t="s">
        <v>228</v>
      </c>
      <c r="O32" s="38" t="s">
        <v>177</v>
      </c>
    </row>
    <row r="33" spans="1:16" x14ac:dyDescent="0.3">
      <c r="A33" s="18">
        <v>21</v>
      </c>
      <c r="B33" s="19">
        <v>172</v>
      </c>
      <c r="C33" s="41" t="s">
        <v>58</v>
      </c>
      <c r="D33" s="41" t="s">
        <v>59</v>
      </c>
      <c r="E33" s="18">
        <v>1959</v>
      </c>
      <c r="F33" s="18" t="s">
        <v>230</v>
      </c>
      <c r="G33" s="41" t="s">
        <v>42</v>
      </c>
      <c r="H33" s="37">
        <v>1.1423611111111112E-2</v>
      </c>
      <c r="I33" s="20" t="s">
        <v>228</v>
      </c>
      <c r="J33" s="20" t="s">
        <v>228</v>
      </c>
      <c r="K33" s="20" t="s">
        <v>228</v>
      </c>
      <c r="L33" s="20" t="s">
        <v>228</v>
      </c>
      <c r="M33" s="20">
        <v>8</v>
      </c>
      <c r="N33" s="20" t="s">
        <v>228</v>
      </c>
      <c r="O33" s="38" t="s">
        <v>177</v>
      </c>
      <c r="P33" s="11" t="s">
        <v>62</v>
      </c>
    </row>
    <row r="34" spans="1:16" x14ac:dyDescent="0.3">
      <c r="A34" s="18">
        <v>22</v>
      </c>
      <c r="B34" s="19">
        <v>176</v>
      </c>
      <c r="C34" s="41" t="s">
        <v>61</v>
      </c>
      <c r="D34" s="41" t="s">
        <v>31</v>
      </c>
      <c r="E34" s="18">
        <v>1964</v>
      </c>
      <c r="F34" s="18" t="s">
        <v>230</v>
      </c>
      <c r="G34" s="41" t="s">
        <v>42</v>
      </c>
      <c r="H34" s="37">
        <v>1.1585648148148149E-2</v>
      </c>
      <c r="I34" s="20" t="s">
        <v>228</v>
      </c>
      <c r="J34" s="20" t="s">
        <v>228</v>
      </c>
      <c r="K34" s="20" t="s">
        <v>228</v>
      </c>
      <c r="L34" s="20" t="s">
        <v>228</v>
      </c>
      <c r="M34" s="20">
        <v>9</v>
      </c>
      <c r="N34" s="20" t="s">
        <v>228</v>
      </c>
      <c r="O34" s="38" t="s">
        <v>177</v>
      </c>
    </row>
    <row r="35" spans="1:16" x14ac:dyDescent="0.3">
      <c r="A35" s="18">
        <v>23</v>
      </c>
      <c r="B35" s="19">
        <v>112</v>
      </c>
      <c r="C35" s="41" t="s">
        <v>8</v>
      </c>
      <c r="D35" s="41" t="s">
        <v>4</v>
      </c>
      <c r="E35" s="18">
        <v>1955</v>
      </c>
      <c r="F35" s="18" t="s">
        <v>233</v>
      </c>
      <c r="G35" s="41" t="s">
        <v>42</v>
      </c>
      <c r="H35" s="37">
        <v>1.1759259259259259E-2</v>
      </c>
      <c r="I35" s="20" t="s">
        <v>228</v>
      </c>
      <c r="J35" s="20" t="s">
        <v>228</v>
      </c>
      <c r="K35" s="20" t="s">
        <v>228</v>
      </c>
      <c r="L35" s="20" t="s">
        <v>228</v>
      </c>
      <c r="M35" s="20" t="s">
        <v>228</v>
      </c>
      <c r="N35" s="20">
        <v>1</v>
      </c>
      <c r="O35" s="38" t="s">
        <v>177</v>
      </c>
    </row>
    <row r="36" spans="1:16" x14ac:dyDescent="0.3">
      <c r="A36" s="18">
        <v>24</v>
      </c>
      <c r="B36" s="19">
        <v>18</v>
      </c>
      <c r="C36" s="41" t="s">
        <v>205</v>
      </c>
      <c r="D36" s="41" t="s">
        <v>29</v>
      </c>
      <c r="E36" s="18">
        <v>1967</v>
      </c>
      <c r="F36" s="18" t="s">
        <v>231</v>
      </c>
      <c r="G36" s="41" t="s">
        <v>206</v>
      </c>
      <c r="H36" s="37">
        <v>1.1782407407407408E-2</v>
      </c>
      <c r="I36" s="20" t="s">
        <v>228</v>
      </c>
      <c r="J36" s="20" t="s">
        <v>228</v>
      </c>
      <c r="K36" s="20" t="s">
        <v>228</v>
      </c>
      <c r="L36" s="20">
        <v>2</v>
      </c>
      <c r="M36" s="20" t="s">
        <v>228</v>
      </c>
      <c r="N36" s="20" t="s">
        <v>228</v>
      </c>
      <c r="O36" s="38" t="s">
        <v>177</v>
      </c>
    </row>
    <row r="37" spans="1:16" x14ac:dyDescent="0.3">
      <c r="A37" s="18">
        <v>25</v>
      </c>
      <c r="B37" s="19">
        <v>17</v>
      </c>
      <c r="C37" s="41" t="s">
        <v>203</v>
      </c>
      <c r="D37" s="41" t="s">
        <v>12</v>
      </c>
      <c r="E37" s="18">
        <v>1962</v>
      </c>
      <c r="F37" s="18" t="s">
        <v>230</v>
      </c>
      <c r="G37" s="41" t="s">
        <v>204</v>
      </c>
      <c r="H37" s="37">
        <v>1.2129629629629629E-2</v>
      </c>
      <c r="I37" s="20" t="s">
        <v>228</v>
      </c>
      <c r="J37" s="20" t="s">
        <v>228</v>
      </c>
      <c r="K37" s="20" t="s">
        <v>228</v>
      </c>
      <c r="L37" s="20" t="s">
        <v>228</v>
      </c>
      <c r="M37" s="20">
        <v>10</v>
      </c>
      <c r="N37" s="20" t="s">
        <v>228</v>
      </c>
      <c r="O37" s="38" t="s">
        <v>177</v>
      </c>
    </row>
    <row r="38" spans="1:16" x14ac:dyDescent="0.3">
      <c r="A38" s="18">
        <v>26</v>
      </c>
      <c r="B38" s="19">
        <v>131</v>
      </c>
      <c r="C38" s="41" t="s">
        <v>21</v>
      </c>
      <c r="D38" s="41" t="s">
        <v>19</v>
      </c>
      <c r="E38" s="18">
        <v>1953</v>
      </c>
      <c r="F38" s="18" t="s">
        <v>233</v>
      </c>
      <c r="G38" s="41" t="s">
        <v>42</v>
      </c>
      <c r="H38" s="37">
        <v>1.2303240740740741E-2</v>
      </c>
      <c r="I38" s="20" t="s">
        <v>228</v>
      </c>
      <c r="J38" s="20" t="s">
        <v>228</v>
      </c>
      <c r="K38" s="20" t="s">
        <v>228</v>
      </c>
      <c r="L38" s="20" t="s">
        <v>228</v>
      </c>
      <c r="M38" s="20" t="s">
        <v>228</v>
      </c>
      <c r="N38" s="20">
        <v>2</v>
      </c>
      <c r="O38" s="38" t="s">
        <v>177</v>
      </c>
    </row>
    <row r="39" spans="1:16" x14ac:dyDescent="0.3">
      <c r="A39" s="18">
        <v>27</v>
      </c>
      <c r="B39" s="19">
        <v>150</v>
      </c>
      <c r="C39" s="41" t="s">
        <v>30</v>
      </c>
      <c r="D39" s="41" t="s">
        <v>18</v>
      </c>
      <c r="E39" s="18">
        <v>1956</v>
      </c>
      <c r="F39" s="18" t="s">
        <v>230</v>
      </c>
      <c r="G39" s="41" t="s">
        <v>42</v>
      </c>
      <c r="H39" s="37">
        <v>1.2731481481481481E-2</v>
      </c>
      <c r="I39" s="20" t="s">
        <v>228</v>
      </c>
      <c r="J39" s="20" t="s">
        <v>228</v>
      </c>
      <c r="K39" s="20" t="s">
        <v>228</v>
      </c>
      <c r="L39" s="20" t="s">
        <v>228</v>
      </c>
      <c r="M39" s="20">
        <v>11</v>
      </c>
      <c r="N39" s="20" t="s">
        <v>228</v>
      </c>
      <c r="O39" s="38" t="s">
        <v>177</v>
      </c>
    </row>
    <row r="40" spans="1:16" x14ac:dyDescent="0.3">
      <c r="A40" s="18">
        <v>28</v>
      </c>
      <c r="B40" s="19">
        <v>186</v>
      </c>
      <c r="C40" s="41" t="s">
        <v>180</v>
      </c>
      <c r="D40" s="41" t="s">
        <v>26</v>
      </c>
      <c r="E40" s="18">
        <v>1952</v>
      </c>
      <c r="F40" s="18" t="s">
        <v>233</v>
      </c>
      <c r="G40" s="41" t="s">
        <v>42</v>
      </c>
      <c r="H40" s="37">
        <v>1.4224537037037037E-2</v>
      </c>
      <c r="I40" s="20" t="s">
        <v>228</v>
      </c>
      <c r="J40" s="20" t="s">
        <v>228</v>
      </c>
      <c r="K40" s="20" t="s">
        <v>228</v>
      </c>
      <c r="L40" s="20" t="s">
        <v>228</v>
      </c>
      <c r="M40" s="20" t="s">
        <v>228</v>
      </c>
      <c r="N40" s="20">
        <v>3</v>
      </c>
      <c r="O40" s="38" t="s">
        <v>177</v>
      </c>
    </row>
    <row r="41" spans="1:16" x14ac:dyDescent="0.3">
      <c r="A41" s="18">
        <v>29</v>
      </c>
      <c r="B41" s="19">
        <v>136</v>
      </c>
      <c r="C41" s="41" t="s">
        <v>25</v>
      </c>
      <c r="D41" s="41" t="s">
        <v>24</v>
      </c>
      <c r="E41" s="18">
        <v>1950</v>
      </c>
      <c r="F41" s="18" t="s">
        <v>233</v>
      </c>
      <c r="G41" s="41" t="s">
        <v>42</v>
      </c>
      <c r="H41" s="37">
        <v>1.457175925925926E-2</v>
      </c>
      <c r="I41" s="20" t="s">
        <v>228</v>
      </c>
      <c r="J41" s="20" t="s">
        <v>228</v>
      </c>
      <c r="K41" s="20" t="s">
        <v>228</v>
      </c>
      <c r="L41" s="20" t="s">
        <v>228</v>
      </c>
      <c r="M41" s="20" t="s">
        <v>228</v>
      </c>
      <c r="N41" s="20">
        <v>4</v>
      </c>
      <c r="O41" s="38" t="s">
        <v>177</v>
      </c>
    </row>
    <row r="42" spans="1:16" x14ac:dyDescent="0.3">
      <c r="A42" s="18">
        <v>30</v>
      </c>
      <c r="B42" s="19">
        <v>147</v>
      </c>
      <c r="C42" s="41" t="s">
        <v>28</v>
      </c>
      <c r="D42" s="41" t="s">
        <v>29</v>
      </c>
      <c r="E42" s="18">
        <v>1958</v>
      </c>
      <c r="F42" s="18" t="s">
        <v>230</v>
      </c>
      <c r="G42" s="41" t="s">
        <v>42</v>
      </c>
      <c r="H42" s="37">
        <v>1.5243055555555555E-2</v>
      </c>
      <c r="I42" s="20" t="s">
        <v>228</v>
      </c>
      <c r="J42" s="20" t="s">
        <v>228</v>
      </c>
      <c r="K42" s="20" t="s">
        <v>228</v>
      </c>
      <c r="L42" s="20" t="s">
        <v>228</v>
      </c>
      <c r="M42" s="20">
        <v>12</v>
      </c>
      <c r="N42" s="20" t="s">
        <v>228</v>
      </c>
      <c r="O42" s="38" t="s">
        <v>177</v>
      </c>
    </row>
    <row r="43" spans="1:16" x14ac:dyDescent="0.3">
      <c r="A43" s="18">
        <v>31</v>
      </c>
      <c r="B43" s="19">
        <v>133</v>
      </c>
      <c r="C43" s="41" t="s">
        <v>23</v>
      </c>
      <c r="D43" s="41" t="s">
        <v>24</v>
      </c>
      <c r="E43" s="18">
        <v>1950</v>
      </c>
      <c r="F43" s="18" t="s">
        <v>233</v>
      </c>
      <c r="G43" s="41" t="s">
        <v>42</v>
      </c>
      <c r="H43" s="37">
        <v>1.5370370370370371E-2</v>
      </c>
      <c r="I43" s="20" t="s">
        <v>228</v>
      </c>
      <c r="J43" s="20" t="s">
        <v>228</v>
      </c>
      <c r="K43" s="20" t="s">
        <v>228</v>
      </c>
      <c r="L43" s="20" t="s">
        <v>228</v>
      </c>
      <c r="M43" s="20" t="s">
        <v>228</v>
      </c>
      <c r="N43" s="20">
        <v>5</v>
      </c>
      <c r="O43" s="38" t="s">
        <v>177</v>
      </c>
    </row>
    <row r="44" spans="1:16" x14ac:dyDescent="0.3">
      <c r="A44" s="18">
        <v>32</v>
      </c>
      <c r="B44" s="19">
        <v>110</v>
      </c>
      <c r="C44" s="41" t="s">
        <v>156</v>
      </c>
      <c r="D44" s="41" t="s">
        <v>7</v>
      </c>
      <c r="E44" s="18">
        <v>1957</v>
      </c>
      <c r="F44" s="18" t="s">
        <v>230</v>
      </c>
      <c r="G44" s="41" t="s">
        <v>42</v>
      </c>
      <c r="H44" s="37">
        <v>1.7812499999999998E-2</v>
      </c>
      <c r="I44" s="20" t="s">
        <v>228</v>
      </c>
      <c r="J44" s="20" t="s">
        <v>228</v>
      </c>
      <c r="K44" s="20" t="s">
        <v>228</v>
      </c>
      <c r="L44" s="20" t="s">
        <v>228</v>
      </c>
      <c r="M44" s="20">
        <v>13</v>
      </c>
      <c r="N44" s="20" t="s">
        <v>228</v>
      </c>
      <c r="O44" s="38" t="s">
        <v>177</v>
      </c>
    </row>
    <row r="45" spans="1:16" x14ac:dyDescent="0.3">
      <c r="A45" s="18">
        <v>33</v>
      </c>
      <c r="B45" s="19">
        <v>114</v>
      </c>
      <c r="C45" s="41" t="s">
        <v>9</v>
      </c>
      <c r="D45" s="41" t="s">
        <v>10</v>
      </c>
      <c r="E45" s="18">
        <v>1958</v>
      </c>
      <c r="F45" s="18" t="s">
        <v>230</v>
      </c>
      <c r="G45" s="41" t="s">
        <v>42</v>
      </c>
      <c r="H45" s="37">
        <v>1.8020833333333333E-2</v>
      </c>
      <c r="I45" s="20" t="s">
        <v>228</v>
      </c>
      <c r="J45" s="20" t="s">
        <v>228</v>
      </c>
      <c r="K45" s="20" t="s">
        <v>228</v>
      </c>
      <c r="L45" s="20" t="s">
        <v>228</v>
      </c>
      <c r="M45" s="20">
        <v>14</v>
      </c>
      <c r="N45" s="20" t="s">
        <v>228</v>
      </c>
      <c r="O45" s="38" t="s">
        <v>177</v>
      </c>
    </row>
    <row r="46" spans="1:16" x14ac:dyDescent="0.3">
      <c r="A46" s="18">
        <v>34</v>
      </c>
      <c r="B46" s="19">
        <v>122</v>
      </c>
      <c r="C46" s="41" t="s">
        <v>13</v>
      </c>
      <c r="D46" s="41" t="s">
        <v>14</v>
      </c>
      <c r="E46" s="18">
        <v>1940</v>
      </c>
      <c r="F46" s="18" t="s">
        <v>233</v>
      </c>
      <c r="G46" s="41" t="s">
        <v>42</v>
      </c>
      <c r="H46" s="37">
        <v>1.8032407407407407E-2</v>
      </c>
      <c r="I46" s="20" t="s">
        <v>228</v>
      </c>
      <c r="J46" s="20" t="s">
        <v>228</v>
      </c>
      <c r="K46" s="20" t="s">
        <v>228</v>
      </c>
      <c r="L46" s="20" t="s">
        <v>228</v>
      </c>
      <c r="M46" s="20" t="s">
        <v>228</v>
      </c>
      <c r="N46" s="20">
        <v>6</v>
      </c>
      <c r="O46" s="38" t="s">
        <v>177</v>
      </c>
    </row>
    <row r="47" spans="1:16" x14ac:dyDescent="0.3">
      <c r="A47" s="18">
        <v>35</v>
      </c>
      <c r="B47" s="19">
        <v>106</v>
      </c>
      <c r="C47" s="41" t="s">
        <v>6</v>
      </c>
      <c r="D47" s="41" t="s">
        <v>3</v>
      </c>
      <c r="E47" s="18">
        <v>1946</v>
      </c>
      <c r="F47" s="18" t="s">
        <v>233</v>
      </c>
      <c r="G47" s="41" t="s">
        <v>42</v>
      </c>
      <c r="H47" s="37">
        <v>1.9293981481481481E-2</v>
      </c>
      <c r="I47" s="20" t="s">
        <v>228</v>
      </c>
      <c r="J47" s="20" t="s">
        <v>228</v>
      </c>
      <c r="K47" s="20" t="s">
        <v>228</v>
      </c>
      <c r="L47" s="20" t="s">
        <v>228</v>
      </c>
      <c r="M47" s="20" t="s">
        <v>228</v>
      </c>
      <c r="N47" s="20">
        <v>7</v>
      </c>
      <c r="O47" s="38" t="s">
        <v>177</v>
      </c>
    </row>
    <row r="48" spans="1:16" x14ac:dyDescent="0.3">
      <c r="A48" s="18">
        <v>36</v>
      </c>
      <c r="B48" s="19">
        <v>190</v>
      </c>
      <c r="C48" s="41" t="s">
        <v>183</v>
      </c>
      <c r="D48" s="41" t="s">
        <v>17</v>
      </c>
      <c r="E48" s="18">
        <v>1945</v>
      </c>
      <c r="F48" s="18" t="s">
        <v>233</v>
      </c>
      <c r="G48" s="41" t="s">
        <v>42</v>
      </c>
      <c r="H48" s="37">
        <v>2.0185185185185184E-2</v>
      </c>
      <c r="I48" s="20" t="s">
        <v>228</v>
      </c>
      <c r="J48" s="20" t="s">
        <v>228</v>
      </c>
      <c r="K48" s="20" t="s">
        <v>228</v>
      </c>
      <c r="L48" s="20" t="s">
        <v>228</v>
      </c>
      <c r="M48" s="20" t="s">
        <v>228</v>
      </c>
      <c r="N48" s="20">
        <v>8</v>
      </c>
      <c r="O48" s="38" t="s">
        <v>177</v>
      </c>
    </row>
    <row r="49" spans="1:15" x14ac:dyDescent="0.3">
      <c r="A49" s="18">
        <v>37</v>
      </c>
      <c r="B49" s="19">
        <v>129</v>
      </c>
      <c r="C49" s="41" t="s">
        <v>20</v>
      </c>
      <c r="D49" s="41" t="s">
        <v>5</v>
      </c>
      <c r="E49" s="18">
        <v>1961</v>
      </c>
      <c r="F49" s="18" t="s">
        <v>230</v>
      </c>
      <c r="G49" s="41" t="s">
        <v>42</v>
      </c>
      <c r="H49" s="37">
        <v>2.1226851851851851E-2</v>
      </c>
      <c r="I49" s="20" t="s">
        <v>228</v>
      </c>
      <c r="J49" s="20" t="s">
        <v>228</v>
      </c>
      <c r="K49" s="20" t="s">
        <v>228</v>
      </c>
      <c r="L49" s="20" t="s">
        <v>228</v>
      </c>
      <c r="M49" s="20">
        <v>15</v>
      </c>
      <c r="N49" s="20" t="s">
        <v>228</v>
      </c>
      <c r="O49" s="38" t="s">
        <v>177</v>
      </c>
    </row>
    <row r="50" spans="1:15" hidden="1" x14ac:dyDescent="0.3">
      <c r="A50" s="18"/>
      <c r="B50" s="19"/>
      <c r="C50" s="41" t="str">
        <f>IFERROR(VLOOKUP($B50,#REF!,2,FALSE),"")</f>
        <v/>
      </c>
      <c r="D50" s="41" t="str">
        <f>IFERROR(VLOOKUP($B50,#REF!,3,FALSE),"")</f>
        <v/>
      </c>
      <c r="E50" s="18" t="str">
        <f>IFERROR(VLOOKUP($B50,#REF!,4,FALSE),"")</f>
        <v/>
      </c>
      <c r="F50" s="18" t="str">
        <f t="shared" ref="F50:F60" si="0">IF(AND(ISNUMBER($E50),$E50&gt;1900),IF(YEAR($C$5)-$E50&lt;=$I$10,"do "&amp;$I$10,IF(YEAR($C$5)-$E50&lt;=$J$10,"do "&amp;$J$10,IF(YEAR($C$5)-$E50&lt;=$K$10,"do "&amp;$K$10,IF(YEAR($C$5)-$E50&lt;=$L$10,"do "&amp;$L$10,IF(YEAR($C$5)-$E50&lt;=$M$10,"do "&amp;$M$10,$N$10&amp;" +"))))),"")</f>
        <v/>
      </c>
      <c r="G50" s="41" t="e">
        <f>IF(COUNTIF(#REF!,$B50)&gt;0,"SABZO","")</f>
        <v>#REF!</v>
      </c>
      <c r="H50" s="37"/>
      <c r="I50" s="20" t="str">
        <f>IF(ISNUMBER($E50), IF(AND($E50&gt;1900,YEAR($C$5)-$E50&lt;=$I$10),COUNT($I$11:$I49)+1,""),"")</f>
        <v/>
      </c>
      <c r="J50" s="20" t="str">
        <f>IF(ISNUMBER($E50), IF(AND($E50&gt;1900,YEAR($C$5)-$E50&gt;I$10,YEAR($C$5)-$E50&lt;=J$10),COUNT(J$11:J49)+1,""),"")</f>
        <v/>
      </c>
      <c r="K50" s="20" t="str">
        <f>IF(ISNUMBER($E50), IF(AND($E50&gt;1900,YEAR($C$5)-$E50&gt;J$10,YEAR($C$5)-$E50&lt;=K$10),COUNT(K$11:K49)+1,""),"")</f>
        <v/>
      </c>
      <c r="L50" s="20" t="str">
        <f>IF(ISNUMBER($E50), IF(AND($E50&gt;1900,YEAR($C$5)-$E50&gt;K$10,YEAR($C$5)-$E50&lt;=L$10),COUNT(L$11:L49)+1,""),"")</f>
        <v/>
      </c>
      <c r="M50" s="20" t="str">
        <f>IF(ISNUMBER($E50), IF(AND($E50&gt;1900,YEAR($C$5)-$E50&gt;L$10,YEAR($C$5)-$E50&lt;=M$10),COUNT(M$11:M49)+1,""),"")</f>
        <v/>
      </c>
      <c r="N50" s="20" t="str">
        <f>IF(ISNUMBER($E50), IF(AND($E50&gt;1900,YEAR($C$5)-$E50&gt;M$10),COUNT(N$11:N49)+1,""),"")</f>
        <v/>
      </c>
      <c r="O50" s="38" t="s">
        <v>177</v>
      </c>
    </row>
    <row r="51" spans="1:15" hidden="1" x14ac:dyDescent="0.3">
      <c r="A51" s="18"/>
      <c r="B51" s="19"/>
      <c r="C51" s="41" t="str">
        <f>IFERROR(VLOOKUP($B51,#REF!,2,FALSE),"")</f>
        <v/>
      </c>
      <c r="D51" s="41" t="str">
        <f>IFERROR(VLOOKUP($B51,#REF!,3,FALSE),"")</f>
        <v/>
      </c>
      <c r="E51" s="18" t="str">
        <f>IFERROR(VLOOKUP($B51,#REF!,4,FALSE),"")</f>
        <v/>
      </c>
      <c r="F51" s="18" t="str">
        <f t="shared" si="0"/>
        <v/>
      </c>
      <c r="G51" s="41" t="e">
        <f>IF(COUNTIF(#REF!,$B51)&gt;0,"SABZO","")</f>
        <v>#REF!</v>
      </c>
      <c r="H51" s="37"/>
      <c r="I51" s="20" t="str">
        <f>IF(ISNUMBER($E51), IF(AND($E51&gt;1900,YEAR($C$5)-$E51&lt;=$I$10),COUNT($I$11:$I50)+1,""),"")</f>
        <v/>
      </c>
      <c r="J51" s="20" t="str">
        <f>IF(ISNUMBER($E51), IF(AND($E51&gt;1900,YEAR($C$5)-$E51&gt;I$10,YEAR($C$5)-$E51&lt;=J$10),COUNT(J$11:J50)+1,""),"")</f>
        <v/>
      </c>
      <c r="K51" s="20" t="str">
        <f>IF(ISNUMBER($E51), IF(AND($E51&gt;1900,YEAR($C$5)-$E51&gt;J$10,YEAR($C$5)-$E51&lt;=K$10),COUNT(K$11:K50)+1,""),"")</f>
        <v/>
      </c>
      <c r="L51" s="20" t="str">
        <f>IF(ISNUMBER($E51), IF(AND($E51&gt;1900,YEAR($C$5)-$E51&gt;K$10,YEAR($C$5)-$E51&lt;=L$10),COUNT(L$11:L50)+1,""),"")</f>
        <v/>
      </c>
      <c r="M51" s="20" t="str">
        <f>IF(ISNUMBER($E51), IF(AND($E51&gt;1900,YEAR($C$5)-$E51&gt;L$10,YEAR($C$5)-$E51&lt;=M$10),COUNT(M$11:M50)+1,""),"")</f>
        <v/>
      </c>
      <c r="N51" s="20" t="str">
        <f>IF(ISNUMBER($E51), IF(AND($E51&gt;1900,YEAR($C$5)-$E51&gt;M$10),COUNT(N$11:N50)+1,""),"")</f>
        <v/>
      </c>
      <c r="O51" s="38" t="s">
        <v>177</v>
      </c>
    </row>
    <row r="52" spans="1:15" hidden="1" x14ac:dyDescent="0.3">
      <c r="A52" s="18"/>
      <c r="B52" s="19"/>
      <c r="C52" s="41" t="str">
        <f>IFERROR(VLOOKUP($B52,#REF!,2,FALSE),"")</f>
        <v/>
      </c>
      <c r="D52" s="41" t="str">
        <f>IFERROR(VLOOKUP($B52,#REF!,3,FALSE),"")</f>
        <v/>
      </c>
      <c r="E52" s="18" t="str">
        <f>IFERROR(VLOOKUP($B52,#REF!,4,FALSE),"")</f>
        <v/>
      </c>
      <c r="F52" s="18" t="str">
        <f t="shared" si="0"/>
        <v/>
      </c>
      <c r="G52" s="41" t="e">
        <f>IF(COUNTIF(#REF!,$B52)&gt;0,"SABZO","")</f>
        <v>#REF!</v>
      </c>
      <c r="H52" s="37"/>
      <c r="I52" s="20" t="str">
        <f>IF(ISNUMBER($E52), IF(AND($E52&gt;1900,YEAR($C$5)-$E52&lt;=$I$10),COUNT($I$11:$I51)+1,""),"")</f>
        <v/>
      </c>
      <c r="J52" s="20" t="str">
        <f>IF(ISNUMBER($E52), IF(AND($E52&gt;1900,YEAR($C$5)-$E52&gt;I$10,YEAR($C$5)-$E52&lt;=J$10),COUNT(J$11:J51)+1,""),"")</f>
        <v/>
      </c>
      <c r="K52" s="20" t="str">
        <f>IF(ISNUMBER($E52), IF(AND($E52&gt;1900,YEAR($C$5)-$E52&gt;J$10,YEAR($C$5)-$E52&lt;=K$10),COUNT(K$11:K51)+1,""),"")</f>
        <v/>
      </c>
      <c r="L52" s="20" t="str">
        <f>IF(ISNUMBER($E52), IF(AND($E52&gt;1900,YEAR($C$5)-$E52&gt;K$10,YEAR($C$5)-$E52&lt;=L$10),COUNT(L$11:L51)+1,""),"")</f>
        <v/>
      </c>
      <c r="M52" s="20" t="str">
        <f>IF(ISNUMBER($E52), IF(AND($E52&gt;1900,YEAR($C$5)-$E52&gt;L$10,YEAR($C$5)-$E52&lt;=M$10),COUNT(M$11:M51)+1,""),"")</f>
        <v/>
      </c>
      <c r="N52" s="20" t="str">
        <f>IF(ISNUMBER($E52), IF(AND($E52&gt;1900,YEAR($C$5)-$E52&gt;M$10),COUNT(N$11:N51)+1,""),"")</f>
        <v/>
      </c>
      <c r="O52" s="38" t="s">
        <v>177</v>
      </c>
    </row>
    <row r="53" spans="1:15" hidden="1" x14ac:dyDescent="0.3">
      <c r="A53" s="18"/>
      <c r="B53" s="19"/>
      <c r="C53" s="41" t="str">
        <f>IFERROR(VLOOKUP($B53,#REF!,2,FALSE),"")</f>
        <v/>
      </c>
      <c r="D53" s="41" t="str">
        <f>IFERROR(VLOOKUP($B53,#REF!,3,FALSE),"")</f>
        <v/>
      </c>
      <c r="E53" s="18" t="str">
        <f>IFERROR(VLOOKUP($B53,#REF!,4,FALSE),"")</f>
        <v/>
      </c>
      <c r="F53" s="18" t="str">
        <f t="shared" si="0"/>
        <v/>
      </c>
      <c r="G53" s="41" t="e">
        <f>IF(COUNTIF(#REF!,$B53)&gt;0,"SABZO","")</f>
        <v>#REF!</v>
      </c>
      <c r="H53" s="37"/>
      <c r="I53" s="20" t="str">
        <f>IF(ISNUMBER($E53), IF(AND($E53&gt;1900,YEAR($C$5)-$E53&lt;=$I$10),COUNT($I$11:$I52)+1,""),"")</f>
        <v/>
      </c>
      <c r="J53" s="20" t="str">
        <f>IF(ISNUMBER($E53), IF(AND($E53&gt;1900,YEAR($C$5)-$E53&gt;I$10,YEAR($C$5)-$E53&lt;=J$10),COUNT(J$11:J52)+1,""),"")</f>
        <v/>
      </c>
      <c r="K53" s="20" t="str">
        <f>IF(ISNUMBER($E53), IF(AND($E53&gt;1900,YEAR($C$5)-$E53&gt;J$10,YEAR($C$5)-$E53&lt;=K$10),COUNT(K$11:K52)+1,""),"")</f>
        <v/>
      </c>
      <c r="L53" s="20" t="str">
        <f>IF(ISNUMBER($E53), IF(AND($E53&gt;1900,YEAR($C$5)-$E53&gt;K$10,YEAR($C$5)-$E53&lt;=L$10),COUNT(L$11:L52)+1,""),"")</f>
        <v/>
      </c>
      <c r="M53" s="20" t="str">
        <f>IF(ISNUMBER($E53), IF(AND($E53&gt;1900,YEAR($C$5)-$E53&gt;L$10,YEAR($C$5)-$E53&lt;=M$10),COUNT(M$11:M52)+1,""),"")</f>
        <v/>
      </c>
      <c r="N53" s="20" t="str">
        <f>IF(ISNUMBER($E53), IF(AND($E53&gt;1900,YEAR($C$5)-$E53&gt;M$10),COUNT(N$11:N52)+1,""),"")</f>
        <v/>
      </c>
      <c r="O53" s="38" t="s">
        <v>177</v>
      </c>
    </row>
    <row r="54" spans="1:15" hidden="1" x14ac:dyDescent="0.3">
      <c r="A54" s="18"/>
      <c r="B54" s="19"/>
      <c r="C54" s="41" t="str">
        <f>IFERROR(VLOOKUP($B54,#REF!,2,FALSE),"")</f>
        <v/>
      </c>
      <c r="D54" s="41" t="str">
        <f>IFERROR(VLOOKUP($B54,#REF!,3,FALSE),"")</f>
        <v/>
      </c>
      <c r="E54" s="18" t="str">
        <f>IFERROR(VLOOKUP($B54,#REF!,4,FALSE),"")</f>
        <v/>
      </c>
      <c r="F54" s="18" t="str">
        <f t="shared" si="0"/>
        <v/>
      </c>
      <c r="G54" s="41" t="e">
        <f>IF(COUNTIF(#REF!,$B54)&gt;0,"SABZO","")</f>
        <v>#REF!</v>
      </c>
      <c r="H54" s="37"/>
      <c r="I54" s="20" t="str">
        <f>IF(ISNUMBER($E54), IF(AND($E54&gt;1900,YEAR($C$5)-$E54&lt;=$I$10),COUNT($I$11:$I53)+1,""),"")</f>
        <v/>
      </c>
      <c r="J54" s="20" t="str">
        <f>IF(ISNUMBER($E54), IF(AND($E54&gt;1900,YEAR($C$5)-$E54&gt;I$10,YEAR($C$5)-$E54&lt;=J$10),COUNT(J$11:J53)+1,""),"")</f>
        <v/>
      </c>
      <c r="K54" s="20" t="str">
        <f>IF(ISNUMBER($E54), IF(AND($E54&gt;1900,YEAR($C$5)-$E54&gt;J$10,YEAR($C$5)-$E54&lt;=K$10),COUNT(K$11:K53)+1,""),"")</f>
        <v/>
      </c>
      <c r="L54" s="20" t="str">
        <f>IF(ISNUMBER($E54), IF(AND($E54&gt;1900,YEAR($C$5)-$E54&gt;K$10,YEAR($C$5)-$E54&lt;=L$10),COUNT(L$11:L53)+1,""),"")</f>
        <v/>
      </c>
      <c r="M54" s="20" t="str">
        <f>IF(ISNUMBER($E54), IF(AND($E54&gt;1900,YEAR($C$5)-$E54&gt;L$10,YEAR($C$5)-$E54&lt;=M$10),COUNT(M$11:M53)+1,""),"")</f>
        <v/>
      </c>
      <c r="N54" s="20" t="str">
        <f>IF(ISNUMBER($E54), IF(AND($E54&gt;1900,YEAR($C$5)-$E54&gt;M$10),COUNT(N$11:N53)+1,""),"")</f>
        <v/>
      </c>
      <c r="O54" s="38" t="s">
        <v>177</v>
      </c>
    </row>
    <row r="55" spans="1:15" hidden="1" x14ac:dyDescent="0.3">
      <c r="A55" s="18"/>
      <c r="B55" s="19"/>
      <c r="C55" s="41" t="str">
        <f>IFERROR(VLOOKUP($B55,#REF!,2,FALSE),"")</f>
        <v/>
      </c>
      <c r="D55" s="41" t="str">
        <f>IFERROR(VLOOKUP($B55,#REF!,3,FALSE),"")</f>
        <v/>
      </c>
      <c r="E55" s="18" t="str">
        <f>IFERROR(VLOOKUP($B55,#REF!,4,FALSE),"")</f>
        <v/>
      </c>
      <c r="F55" s="18" t="str">
        <f t="shared" si="0"/>
        <v/>
      </c>
      <c r="G55" s="41" t="e">
        <f>IF(COUNTIF(#REF!,$B55)&gt;0,"SABZO","")</f>
        <v>#REF!</v>
      </c>
      <c r="H55" s="37"/>
      <c r="I55" s="20" t="str">
        <f>IF(ISNUMBER($E55), IF(AND($E55&gt;1900,YEAR($C$5)-$E55&lt;=$I$10),COUNT($I$11:$I54)+1,""),"")</f>
        <v/>
      </c>
      <c r="J55" s="20" t="str">
        <f>IF(ISNUMBER($E55), IF(AND($E55&gt;1900,YEAR($C$5)-$E55&gt;I$10,YEAR($C$5)-$E55&lt;=J$10),COUNT(J$11:J54)+1,""),"")</f>
        <v/>
      </c>
      <c r="K55" s="20" t="str">
        <f>IF(ISNUMBER($E55), IF(AND($E55&gt;1900,YEAR($C$5)-$E55&gt;J$10,YEAR($C$5)-$E55&lt;=K$10),COUNT(K$11:K54)+1,""),"")</f>
        <v/>
      </c>
      <c r="L55" s="20" t="str">
        <f>IF(ISNUMBER($E55), IF(AND($E55&gt;1900,YEAR($C$5)-$E55&gt;K$10,YEAR($C$5)-$E55&lt;=L$10),COUNT(L$11:L54)+1,""),"")</f>
        <v/>
      </c>
      <c r="M55" s="20" t="str">
        <f>IF(ISNUMBER($E55), IF(AND($E55&gt;1900,YEAR($C$5)-$E55&gt;L$10,YEAR($C$5)-$E55&lt;=M$10),COUNT(M$11:M54)+1,""),"")</f>
        <v/>
      </c>
      <c r="N55" s="20" t="str">
        <f>IF(ISNUMBER($E55), IF(AND($E55&gt;1900,YEAR($C$5)-$E55&gt;M$10),COUNT(N$11:N54)+1,""),"")</f>
        <v/>
      </c>
      <c r="O55" s="38" t="s">
        <v>177</v>
      </c>
    </row>
    <row r="56" spans="1:15" hidden="1" x14ac:dyDescent="0.3">
      <c r="A56" s="18"/>
      <c r="B56" s="19"/>
      <c r="C56" s="41" t="str">
        <f>IFERROR(VLOOKUP($B56,#REF!,2,FALSE),"")</f>
        <v/>
      </c>
      <c r="D56" s="41" t="str">
        <f>IFERROR(VLOOKUP($B56,#REF!,3,FALSE),"")</f>
        <v/>
      </c>
      <c r="E56" s="18" t="str">
        <f>IFERROR(VLOOKUP($B56,#REF!,4,FALSE),"")</f>
        <v/>
      </c>
      <c r="F56" s="18" t="str">
        <f t="shared" si="0"/>
        <v/>
      </c>
      <c r="G56" s="41" t="e">
        <f>IF(COUNTIF(#REF!,$B56)&gt;0,"SABZO","")</f>
        <v>#REF!</v>
      </c>
      <c r="H56" s="37"/>
      <c r="I56" s="20" t="str">
        <f>IF(ISNUMBER($E56), IF(AND($E56&gt;1900,YEAR($C$5)-$E56&lt;=$I$10),COUNT($I$11:$I55)+1,""),"")</f>
        <v/>
      </c>
      <c r="J56" s="20" t="str">
        <f>IF(ISNUMBER($E56), IF(AND($E56&gt;1900,YEAR($C$5)-$E56&gt;I$10,YEAR($C$5)-$E56&lt;=J$10),COUNT(J$11:J55)+1,""),"")</f>
        <v/>
      </c>
      <c r="K56" s="20" t="str">
        <f>IF(ISNUMBER($E56), IF(AND($E56&gt;1900,YEAR($C$5)-$E56&gt;J$10,YEAR($C$5)-$E56&lt;=K$10),COUNT(K$11:K55)+1,""),"")</f>
        <v/>
      </c>
      <c r="L56" s="20" t="str">
        <f>IF(ISNUMBER($E56), IF(AND($E56&gt;1900,YEAR($C$5)-$E56&gt;K$10,YEAR($C$5)-$E56&lt;=L$10),COUNT(L$11:L55)+1,""),"")</f>
        <v/>
      </c>
      <c r="M56" s="20" t="str">
        <f>IF(ISNUMBER($E56), IF(AND($E56&gt;1900,YEAR($C$5)-$E56&gt;L$10,YEAR($C$5)-$E56&lt;=M$10),COUNT(M$11:M55)+1,""),"")</f>
        <v/>
      </c>
      <c r="N56" s="20" t="str">
        <f>IF(ISNUMBER($E56), IF(AND($E56&gt;1900,YEAR($C$5)-$E56&gt;M$10),COUNT(N$11:N55)+1,""),"")</f>
        <v/>
      </c>
      <c r="O56" s="38" t="s">
        <v>177</v>
      </c>
    </row>
    <row r="57" spans="1:15" hidden="1" x14ac:dyDescent="0.3">
      <c r="A57" s="18"/>
      <c r="B57" s="19"/>
      <c r="C57" s="41" t="str">
        <f>IFERROR(VLOOKUP($B57,#REF!,2,FALSE),"")</f>
        <v/>
      </c>
      <c r="D57" s="41" t="str">
        <f>IFERROR(VLOOKUP($B57,#REF!,3,FALSE),"")</f>
        <v/>
      </c>
      <c r="E57" s="18" t="str">
        <f>IFERROR(VLOOKUP($B57,#REF!,4,FALSE),"")</f>
        <v/>
      </c>
      <c r="F57" s="18" t="str">
        <f t="shared" si="0"/>
        <v/>
      </c>
      <c r="G57" s="41" t="e">
        <f>IF(COUNTIF(#REF!,$B57)&gt;0,"SABZO","")</f>
        <v>#REF!</v>
      </c>
      <c r="H57" s="37"/>
      <c r="I57" s="20" t="str">
        <f>IF(ISNUMBER($E57), IF(AND($E57&gt;1900,YEAR($C$5)-$E57&lt;=$I$10),COUNT($I$11:$I56)+1,""),"")</f>
        <v/>
      </c>
      <c r="J57" s="20" t="str">
        <f>IF(ISNUMBER($E57), IF(AND($E57&gt;1900,YEAR($C$5)-$E57&gt;I$10,YEAR($C$5)-$E57&lt;=J$10),COUNT(J$11:J56)+1,""),"")</f>
        <v/>
      </c>
      <c r="K57" s="20" t="str">
        <f>IF(ISNUMBER($E57), IF(AND($E57&gt;1900,YEAR($C$5)-$E57&gt;J$10,YEAR($C$5)-$E57&lt;=K$10),COUNT(K$11:K56)+1,""),"")</f>
        <v/>
      </c>
      <c r="L57" s="20" t="str">
        <f>IF(ISNUMBER($E57), IF(AND($E57&gt;1900,YEAR($C$5)-$E57&gt;K$10,YEAR($C$5)-$E57&lt;=L$10),COUNT(L$11:L56)+1,""),"")</f>
        <v/>
      </c>
      <c r="M57" s="20" t="str">
        <f>IF(ISNUMBER($E57), IF(AND($E57&gt;1900,YEAR($C$5)-$E57&gt;L$10,YEAR($C$5)-$E57&lt;=M$10),COUNT(M$11:M56)+1,""),"")</f>
        <v/>
      </c>
      <c r="N57" s="20" t="str">
        <f>IF(ISNUMBER($E57), IF(AND($E57&gt;1900,YEAR($C$5)-$E57&gt;M$10),COUNT(N$11:N56)+1,""),"")</f>
        <v/>
      </c>
      <c r="O57" s="38" t="s">
        <v>177</v>
      </c>
    </row>
    <row r="58" spans="1:15" hidden="1" x14ac:dyDescent="0.3">
      <c r="A58" s="18"/>
      <c r="B58" s="19"/>
      <c r="C58" s="41" t="str">
        <f>IFERROR(VLOOKUP($B58,#REF!,2,FALSE),"")</f>
        <v/>
      </c>
      <c r="D58" s="41" t="str">
        <f>IFERROR(VLOOKUP($B58,#REF!,3,FALSE),"")</f>
        <v/>
      </c>
      <c r="E58" s="18" t="str">
        <f>IFERROR(VLOOKUP($B58,#REF!,4,FALSE),"")</f>
        <v/>
      </c>
      <c r="F58" s="18" t="str">
        <f t="shared" si="0"/>
        <v/>
      </c>
      <c r="G58" s="41" t="e">
        <f>IF(COUNTIF(#REF!,$B58)&gt;0,"SABZO","")</f>
        <v>#REF!</v>
      </c>
      <c r="H58" s="37"/>
      <c r="I58" s="20" t="str">
        <f>IF(ISNUMBER($E58), IF(AND($E58&gt;1900,YEAR($C$5)-$E58&lt;=$I$10),COUNT($I$11:$I57)+1,""),"")</f>
        <v/>
      </c>
      <c r="J58" s="20" t="str">
        <f>IF(ISNUMBER($E58), IF(AND($E58&gt;1900,YEAR($C$5)-$E58&gt;I$10,YEAR($C$5)-$E58&lt;=J$10),COUNT(J$11:J57)+1,""),"")</f>
        <v/>
      </c>
      <c r="K58" s="20" t="str">
        <f>IF(ISNUMBER($E58), IF(AND($E58&gt;1900,YEAR($C$5)-$E58&gt;J$10,YEAR($C$5)-$E58&lt;=K$10),COUNT(K$11:K57)+1,""),"")</f>
        <v/>
      </c>
      <c r="L58" s="20" t="str">
        <f>IF(ISNUMBER($E58), IF(AND($E58&gt;1900,YEAR($C$5)-$E58&gt;K$10,YEAR($C$5)-$E58&lt;=L$10),COUNT(L$11:L57)+1,""),"")</f>
        <v/>
      </c>
      <c r="M58" s="20" t="str">
        <f>IF(ISNUMBER($E58), IF(AND($E58&gt;1900,YEAR($C$5)-$E58&gt;L$10,YEAR($C$5)-$E58&lt;=M$10),COUNT(M$11:M57)+1,""),"")</f>
        <v/>
      </c>
      <c r="N58" s="20" t="str">
        <f>IF(ISNUMBER($E58), IF(AND($E58&gt;1900,YEAR($C$5)-$E58&gt;M$10),COUNT(N$11:N57)+1,""),"")</f>
        <v/>
      </c>
      <c r="O58" s="38" t="s">
        <v>177</v>
      </c>
    </row>
    <row r="59" spans="1:15" hidden="1" x14ac:dyDescent="0.3">
      <c r="A59" s="18"/>
      <c r="B59" s="19"/>
      <c r="C59" s="41" t="str">
        <f>IFERROR(VLOOKUP($B59,#REF!,2,FALSE),"")</f>
        <v/>
      </c>
      <c r="D59" s="41" t="str">
        <f>IFERROR(VLOOKUP($B59,#REF!,3,FALSE),"")</f>
        <v/>
      </c>
      <c r="E59" s="18" t="str">
        <f>IFERROR(VLOOKUP($B59,#REF!,4,FALSE),"")</f>
        <v/>
      </c>
      <c r="F59" s="18" t="str">
        <f t="shared" si="0"/>
        <v/>
      </c>
      <c r="G59" s="41" t="e">
        <f>IF(COUNTIF(#REF!,$B59)&gt;0,"SABZO","")</f>
        <v>#REF!</v>
      </c>
      <c r="H59" s="37"/>
      <c r="I59" s="20" t="str">
        <f>IF(ISNUMBER($E59), IF(AND($E59&gt;1900,YEAR($C$5)-$E59&lt;=$I$10),COUNT($I$11:$I58)+1,""),"")</f>
        <v/>
      </c>
      <c r="J59" s="20" t="str">
        <f>IF(ISNUMBER($E59), IF(AND($E59&gt;1900,YEAR($C$5)-$E59&gt;I$10,YEAR($C$5)-$E59&lt;=J$10),COUNT(J$11:J58)+1,""),"")</f>
        <v/>
      </c>
      <c r="K59" s="20" t="str">
        <f>IF(ISNUMBER($E59), IF(AND($E59&gt;1900,YEAR($C$5)-$E59&gt;J$10,YEAR($C$5)-$E59&lt;=K$10),COUNT(K$11:K58)+1,""),"")</f>
        <v/>
      </c>
      <c r="L59" s="20" t="str">
        <f>IF(ISNUMBER($E59), IF(AND($E59&gt;1900,YEAR($C$5)-$E59&gt;K$10,YEAR($C$5)-$E59&lt;=L$10),COUNT(L$11:L58)+1,""),"")</f>
        <v/>
      </c>
      <c r="M59" s="20" t="str">
        <f>IF(ISNUMBER($E59), IF(AND($E59&gt;1900,YEAR($C$5)-$E59&gt;L$10,YEAR($C$5)-$E59&lt;=M$10),COUNT(M$11:M58)+1,""),"")</f>
        <v/>
      </c>
      <c r="N59" s="20" t="str">
        <f>IF(ISNUMBER($E59), IF(AND($E59&gt;1900,YEAR($C$5)-$E59&gt;M$10),COUNT(N$11:N58)+1,""),"")</f>
        <v/>
      </c>
      <c r="O59" s="38" t="s">
        <v>177</v>
      </c>
    </row>
    <row r="60" spans="1:15" hidden="1" x14ac:dyDescent="0.3">
      <c r="A60" s="18"/>
      <c r="B60" s="19"/>
      <c r="C60" s="41" t="str">
        <f>IFERROR(VLOOKUP($B60,#REF!,2,FALSE),"")</f>
        <v/>
      </c>
      <c r="D60" s="41" t="str">
        <f>IFERROR(VLOOKUP($B60,#REF!,3,FALSE),"")</f>
        <v/>
      </c>
      <c r="E60" s="18" t="str">
        <f>IFERROR(VLOOKUP($B60,#REF!,4,FALSE),"")</f>
        <v/>
      </c>
      <c r="F60" s="18" t="str">
        <f t="shared" si="0"/>
        <v/>
      </c>
      <c r="G60" s="41" t="e">
        <f>IF(COUNTIF(#REF!,$B60)&gt;0,"SABZO","")</f>
        <v>#REF!</v>
      </c>
      <c r="H60" s="37"/>
      <c r="I60" s="20" t="str">
        <f>IF(ISNUMBER($E60), IF(AND($E60&gt;1900,YEAR($C$5)-$E60&lt;=$I$10),COUNT($I$11:$I59)+1,""),"")</f>
        <v/>
      </c>
      <c r="J60" s="20" t="str">
        <f>IF(ISNUMBER($E60), IF(AND($E60&gt;1900,YEAR($C$5)-$E60&gt;I$10,YEAR($C$5)-$E60&lt;=J$10),COUNT(J$11:J59)+1,""),"")</f>
        <v/>
      </c>
      <c r="K60" s="20" t="str">
        <f>IF(ISNUMBER($E60), IF(AND($E60&gt;1900,YEAR($C$5)-$E60&gt;J$10,YEAR($C$5)-$E60&lt;=K$10),COUNT(K$11:K59)+1,""),"")</f>
        <v/>
      </c>
      <c r="L60" s="20" t="str">
        <f>IF(ISNUMBER($E60), IF(AND($E60&gt;1900,YEAR($C$5)-$E60&gt;K$10,YEAR($C$5)-$E60&lt;=L$10),COUNT(L$11:L59)+1,""),"")</f>
        <v/>
      </c>
      <c r="M60" s="20" t="str">
        <f>IF(ISNUMBER($E60), IF(AND($E60&gt;1900,YEAR($C$5)-$E60&gt;L$10,YEAR($C$5)-$E60&lt;=M$10),COUNT(M$11:M59)+1,""),"")</f>
        <v/>
      </c>
      <c r="N60" s="20" t="str">
        <f>IF(ISNUMBER($E60), IF(AND($E60&gt;1900,YEAR($C$5)-$E60&gt;M$10),COUNT(N$11:N59)+1,""),"")</f>
        <v/>
      </c>
      <c r="O60" s="38" t="s">
        <v>177</v>
      </c>
    </row>
    <row r="61" spans="1:15" s="3" customFormat="1" ht="3" customHeight="1" x14ac:dyDescent="0.2">
      <c r="A61" s="2"/>
      <c r="B61" s="2"/>
      <c r="C61" s="2"/>
      <c r="D61" s="2"/>
      <c r="E61" s="2"/>
      <c r="F61" s="2"/>
      <c r="G61" s="2"/>
      <c r="H61" s="2"/>
      <c r="O61" s="4"/>
    </row>
    <row r="62" spans="1:15" s="14" customFormat="1" ht="18" x14ac:dyDescent="0.35">
      <c r="A62" s="49" t="s">
        <v>70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15" s="3" customFormat="1" ht="3" customHeight="1" x14ac:dyDescent="0.2">
      <c r="A63" s="2"/>
      <c r="B63" s="2"/>
      <c r="C63" s="2"/>
      <c r="D63" s="2"/>
      <c r="E63" s="2"/>
      <c r="F63" s="2"/>
      <c r="G63" s="2"/>
      <c r="H63" s="2"/>
      <c r="O63" s="4"/>
    </row>
    <row r="64" spans="1:15" ht="12.75" customHeight="1" x14ac:dyDescent="0.3">
      <c r="A64" s="35"/>
      <c r="B64" s="27" t="s">
        <v>162</v>
      </c>
      <c r="C64" s="35"/>
      <c r="D64" s="35"/>
      <c r="E64" s="25" t="s">
        <v>164</v>
      </c>
      <c r="F64" s="35"/>
      <c r="G64" s="35"/>
      <c r="H64" s="35"/>
      <c r="I64" s="15">
        <f t="shared" ref="I64:N64" si="1">I$10</f>
        <v>29</v>
      </c>
      <c r="J64" s="15">
        <f t="shared" si="1"/>
        <v>39</v>
      </c>
      <c r="K64" s="15">
        <f t="shared" si="1"/>
        <v>49</v>
      </c>
      <c r="L64" s="15">
        <f t="shared" si="1"/>
        <v>59</v>
      </c>
      <c r="M64" s="15">
        <f t="shared" si="1"/>
        <v>69</v>
      </c>
      <c r="N64" s="16">
        <f t="shared" si="1"/>
        <v>70</v>
      </c>
      <c r="O64" s="35"/>
    </row>
    <row r="65" spans="1:15" x14ac:dyDescent="0.3">
      <c r="A65" s="26" t="s">
        <v>67</v>
      </c>
      <c r="B65" s="28" t="s">
        <v>163</v>
      </c>
      <c r="C65" s="26" t="s">
        <v>0</v>
      </c>
      <c r="D65" s="26" t="s">
        <v>1</v>
      </c>
      <c r="E65" s="26" t="s">
        <v>165</v>
      </c>
      <c r="F65" s="26" t="s">
        <v>69</v>
      </c>
      <c r="G65" s="26" t="s">
        <v>2</v>
      </c>
      <c r="H65" s="26"/>
      <c r="I65" s="17" t="s">
        <v>47</v>
      </c>
      <c r="J65" s="17" t="s">
        <v>48</v>
      </c>
      <c r="K65" s="17" t="s">
        <v>49</v>
      </c>
      <c r="L65" s="17" t="s">
        <v>50</v>
      </c>
      <c r="M65" s="17" t="s">
        <v>51</v>
      </c>
      <c r="N65" s="17" t="s">
        <v>52</v>
      </c>
      <c r="O65" s="26" t="s">
        <v>176</v>
      </c>
    </row>
    <row r="66" spans="1:15" x14ac:dyDescent="0.3">
      <c r="A66" s="26"/>
      <c r="B66" s="28"/>
      <c r="C66" s="26"/>
      <c r="D66" s="26"/>
      <c r="E66" s="26"/>
      <c r="F66" s="26"/>
      <c r="G66" s="26"/>
      <c r="H66" s="26"/>
      <c r="I66" s="17"/>
      <c r="J66" s="17"/>
      <c r="K66" s="17"/>
      <c r="L66" s="17"/>
      <c r="M66" s="17"/>
      <c r="N66" s="17"/>
      <c r="O66" s="26"/>
    </row>
    <row r="67" spans="1:15" x14ac:dyDescent="0.3">
      <c r="A67" s="18">
        <v>1</v>
      </c>
      <c r="B67" s="19">
        <v>4</v>
      </c>
      <c r="C67" s="41" t="s">
        <v>208</v>
      </c>
      <c r="D67" s="41" t="s">
        <v>209</v>
      </c>
      <c r="E67" s="18">
        <v>1978</v>
      </c>
      <c r="F67" s="18" t="s">
        <v>227</v>
      </c>
      <c r="G67" s="41" t="s">
        <v>210</v>
      </c>
      <c r="H67" s="37">
        <v>1.0532407407407407E-2</v>
      </c>
      <c r="I67" s="20" t="s">
        <v>228</v>
      </c>
      <c r="J67" s="20" t="s">
        <v>228</v>
      </c>
      <c r="K67" s="20">
        <v>1</v>
      </c>
      <c r="L67" s="20" t="s">
        <v>228</v>
      </c>
      <c r="M67" s="20" t="s">
        <v>228</v>
      </c>
      <c r="N67" s="20" t="s">
        <v>228</v>
      </c>
      <c r="O67" s="38" t="s">
        <v>178</v>
      </c>
    </row>
    <row r="68" spans="1:15" x14ac:dyDescent="0.3">
      <c r="A68" s="18">
        <v>2</v>
      </c>
      <c r="B68" s="19">
        <v>231</v>
      </c>
      <c r="C68" s="41" t="s">
        <v>159</v>
      </c>
      <c r="D68" s="41" t="s">
        <v>158</v>
      </c>
      <c r="E68" s="18">
        <v>1987</v>
      </c>
      <c r="F68" s="18" t="s">
        <v>232</v>
      </c>
      <c r="G68" s="41" t="s">
        <v>42</v>
      </c>
      <c r="H68" s="37">
        <v>1.1284722222222222E-2</v>
      </c>
      <c r="I68" s="20" t="s">
        <v>228</v>
      </c>
      <c r="J68" s="20">
        <v>1</v>
      </c>
      <c r="K68" s="20" t="s">
        <v>228</v>
      </c>
      <c r="L68" s="20" t="s">
        <v>228</v>
      </c>
      <c r="M68" s="20" t="s">
        <v>228</v>
      </c>
      <c r="N68" s="20" t="s">
        <v>228</v>
      </c>
      <c r="O68" s="38" t="s">
        <v>178</v>
      </c>
    </row>
    <row r="69" spans="1:15" x14ac:dyDescent="0.3">
      <c r="A69" s="18">
        <v>3</v>
      </c>
      <c r="B69" s="19">
        <v>7</v>
      </c>
      <c r="C69" s="41" t="s">
        <v>215</v>
      </c>
      <c r="D69" s="41" t="s">
        <v>216</v>
      </c>
      <c r="E69" s="18">
        <v>2009</v>
      </c>
      <c r="F69" s="18" t="s">
        <v>229</v>
      </c>
      <c r="G69" s="41" t="s">
        <v>201</v>
      </c>
      <c r="H69" s="37">
        <v>1.1377314814814814E-2</v>
      </c>
      <c r="I69" s="20">
        <v>1</v>
      </c>
      <c r="J69" s="20" t="s">
        <v>228</v>
      </c>
      <c r="K69" s="20" t="s">
        <v>228</v>
      </c>
      <c r="L69" s="20" t="s">
        <v>228</v>
      </c>
      <c r="M69" s="20" t="s">
        <v>228</v>
      </c>
      <c r="N69" s="20" t="s">
        <v>228</v>
      </c>
      <c r="O69" s="38" t="s">
        <v>178</v>
      </c>
    </row>
    <row r="70" spans="1:15" x14ac:dyDescent="0.3">
      <c r="A70" s="18">
        <v>4</v>
      </c>
      <c r="B70" s="19">
        <v>2</v>
      </c>
      <c r="C70" s="41" t="s">
        <v>207</v>
      </c>
      <c r="D70" s="41" t="s">
        <v>36</v>
      </c>
      <c r="E70" s="18">
        <v>1978</v>
      </c>
      <c r="F70" s="18" t="s">
        <v>227</v>
      </c>
      <c r="G70" s="41" t="s">
        <v>190</v>
      </c>
      <c r="H70" s="37">
        <v>1.1712962962962963E-2</v>
      </c>
      <c r="I70" s="20" t="s">
        <v>228</v>
      </c>
      <c r="J70" s="20" t="s">
        <v>228</v>
      </c>
      <c r="K70" s="20">
        <v>2</v>
      </c>
      <c r="L70" s="20" t="s">
        <v>228</v>
      </c>
      <c r="M70" s="20" t="s">
        <v>228</v>
      </c>
      <c r="N70" s="20" t="s">
        <v>228</v>
      </c>
      <c r="O70" s="38" t="s">
        <v>178</v>
      </c>
    </row>
    <row r="71" spans="1:15" x14ac:dyDescent="0.3">
      <c r="A71" s="18">
        <v>5</v>
      </c>
      <c r="B71" s="19">
        <v>213</v>
      </c>
      <c r="C71" s="41" t="s">
        <v>37</v>
      </c>
      <c r="D71" s="41" t="s">
        <v>38</v>
      </c>
      <c r="E71" s="18">
        <v>1962</v>
      </c>
      <c r="F71" s="18" t="s">
        <v>230</v>
      </c>
      <c r="G71" s="41" t="s">
        <v>42</v>
      </c>
      <c r="H71" s="37">
        <v>1.1851851851851851E-2</v>
      </c>
      <c r="I71" s="20" t="s">
        <v>228</v>
      </c>
      <c r="J71" s="20" t="s">
        <v>228</v>
      </c>
      <c r="K71" s="20" t="s">
        <v>228</v>
      </c>
      <c r="L71" s="20" t="s">
        <v>228</v>
      </c>
      <c r="M71" s="20">
        <v>1</v>
      </c>
      <c r="N71" s="20" t="s">
        <v>228</v>
      </c>
      <c r="O71" s="38" t="s">
        <v>178</v>
      </c>
    </row>
    <row r="72" spans="1:15" x14ac:dyDescent="0.3">
      <c r="A72" s="18">
        <v>6</v>
      </c>
      <c r="B72" s="19">
        <v>221</v>
      </c>
      <c r="C72" s="41" t="s">
        <v>44</v>
      </c>
      <c r="D72" s="41" t="s">
        <v>45</v>
      </c>
      <c r="E72" s="18">
        <v>1960</v>
      </c>
      <c r="F72" s="18" t="s">
        <v>230</v>
      </c>
      <c r="G72" s="41" t="s">
        <v>42</v>
      </c>
      <c r="H72" s="37">
        <v>1.2025462962962963E-2</v>
      </c>
      <c r="I72" s="20" t="s">
        <v>228</v>
      </c>
      <c r="J72" s="20" t="s">
        <v>228</v>
      </c>
      <c r="K72" s="20" t="s">
        <v>228</v>
      </c>
      <c r="L72" s="20" t="s">
        <v>228</v>
      </c>
      <c r="M72" s="20">
        <v>2</v>
      </c>
      <c r="N72" s="20" t="s">
        <v>228</v>
      </c>
      <c r="O72" s="38" t="s">
        <v>178</v>
      </c>
    </row>
    <row r="73" spans="1:15" x14ac:dyDescent="0.3">
      <c r="A73" s="18">
        <v>7</v>
      </c>
      <c r="B73" s="19">
        <v>6</v>
      </c>
      <c r="C73" s="41" t="s">
        <v>211</v>
      </c>
      <c r="D73" s="41" t="s">
        <v>212</v>
      </c>
      <c r="E73" s="18">
        <v>1974</v>
      </c>
      <c r="F73" s="18" t="s">
        <v>231</v>
      </c>
      <c r="G73" s="41" t="s">
        <v>213</v>
      </c>
      <c r="H73" s="37">
        <v>1.3182870370370371E-2</v>
      </c>
      <c r="I73" s="20" t="s">
        <v>228</v>
      </c>
      <c r="J73" s="20" t="s">
        <v>228</v>
      </c>
      <c r="K73" s="20" t="s">
        <v>228</v>
      </c>
      <c r="L73" s="20">
        <v>1</v>
      </c>
      <c r="M73" s="20" t="s">
        <v>228</v>
      </c>
      <c r="N73" s="20" t="s">
        <v>228</v>
      </c>
      <c r="O73" s="38" t="s">
        <v>178</v>
      </c>
    </row>
    <row r="74" spans="1:15" x14ac:dyDescent="0.3">
      <c r="A74" s="18">
        <v>8</v>
      </c>
      <c r="B74" s="19">
        <v>215</v>
      </c>
      <c r="C74" s="41" t="s">
        <v>40</v>
      </c>
      <c r="D74" s="41" t="s">
        <v>41</v>
      </c>
      <c r="E74" s="18">
        <v>1960</v>
      </c>
      <c r="F74" s="18" t="s">
        <v>230</v>
      </c>
      <c r="G74" s="41" t="s">
        <v>42</v>
      </c>
      <c r="H74" s="37">
        <v>1.3194444444444444E-2</v>
      </c>
      <c r="I74" s="20" t="s">
        <v>228</v>
      </c>
      <c r="J74" s="20" t="s">
        <v>228</v>
      </c>
      <c r="K74" s="20" t="s">
        <v>228</v>
      </c>
      <c r="L74" s="20" t="s">
        <v>228</v>
      </c>
      <c r="M74" s="20">
        <v>3</v>
      </c>
      <c r="N74" s="20" t="s">
        <v>228</v>
      </c>
      <c r="O74" s="38" t="s">
        <v>178</v>
      </c>
    </row>
    <row r="75" spans="1:15" x14ac:dyDescent="0.3">
      <c r="A75" s="18">
        <v>9</v>
      </c>
      <c r="B75" s="19">
        <v>12</v>
      </c>
      <c r="C75" s="41" t="s">
        <v>218</v>
      </c>
      <c r="D75" s="41" t="s">
        <v>219</v>
      </c>
      <c r="E75" s="18">
        <v>2004</v>
      </c>
      <c r="F75" s="18" t="s">
        <v>229</v>
      </c>
      <c r="G75" s="41" t="s">
        <v>201</v>
      </c>
      <c r="H75" s="37">
        <v>1.3981481481481482E-2</v>
      </c>
      <c r="I75" s="20"/>
      <c r="J75" s="20" t="s">
        <v>228</v>
      </c>
      <c r="K75" s="20" t="s">
        <v>228</v>
      </c>
      <c r="L75" s="20" t="s">
        <v>228</v>
      </c>
      <c r="M75" s="20" t="s">
        <v>228</v>
      </c>
      <c r="N75" s="20" t="s">
        <v>228</v>
      </c>
      <c r="O75" s="38" t="s">
        <v>178</v>
      </c>
    </row>
    <row r="76" spans="1:15" x14ac:dyDescent="0.3">
      <c r="A76" s="18">
        <v>10</v>
      </c>
      <c r="B76" s="19">
        <v>225</v>
      </c>
      <c r="C76" s="41" t="s">
        <v>57</v>
      </c>
      <c r="D76" s="41" t="s">
        <v>33</v>
      </c>
      <c r="E76" s="18">
        <v>1985</v>
      </c>
      <c r="F76" s="18" t="s">
        <v>227</v>
      </c>
      <c r="G76" s="41" t="s">
        <v>42</v>
      </c>
      <c r="H76" s="37">
        <v>1.4050925925925927E-2</v>
      </c>
      <c r="I76" s="20" t="s">
        <v>228</v>
      </c>
      <c r="J76" s="20" t="s">
        <v>228</v>
      </c>
      <c r="K76" s="20">
        <v>3</v>
      </c>
      <c r="L76" s="20" t="s">
        <v>228</v>
      </c>
      <c r="M76" s="20" t="s">
        <v>228</v>
      </c>
      <c r="N76" s="20" t="s">
        <v>228</v>
      </c>
      <c r="O76" s="38" t="s">
        <v>178</v>
      </c>
    </row>
    <row r="77" spans="1:15" x14ac:dyDescent="0.3">
      <c r="A77" s="18">
        <v>11</v>
      </c>
      <c r="B77" s="19">
        <v>205</v>
      </c>
      <c r="C77" s="41" t="s">
        <v>34</v>
      </c>
      <c r="D77" s="41" t="s">
        <v>35</v>
      </c>
      <c r="E77" s="18">
        <v>1952</v>
      </c>
      <c r="F77" s="18" t="s">
        <v>233</v>
      </c>
      <c r="G77" s="41" t="s">
        <v>42</v>
      </c>
      <c r="H77" s="37">
        <v>1.4618055555555556E-2</v>
      </c>
      <c r="I77" s="20" t="s">
        <v>228</v>
      </c>
      <c r="J77" s="20" t="s">
        <v>228</v>
      </c>
      <c r="K77" s="20" t="s">
        <v>228</v>
      </c>
      <c r="L77" s="20" t="s">
        <v>228</v>
      </c>
      <c r="M77" s="20" t="s">
        <v>228</v>
      </c>
      <c r="N77" s="20">
        <v>1</v>
      </c>
      <c r="O77" s="38" t="s">
        <v>178</v>
      </c>
    </row>
    <row r="78" spans="1:15" x14ac:dyDescent="0.3">
      <c r="A78" s="18">
        <v>12</v>
      </c>
      <c r="B78" s="19">
        <v>10</v>
      </c>
      <c r="C78" s="41" t="s">
        <v>222</v>
      </c>
      <c r="D78" s="41" t="s">
        <v>43</v>
      </c>
      <c r="E78" s="18">
        <v>1981</v>
      </c>
      <c r="F78" s="18" t="s">
        <v>227</v>
      </c>
      <c r="G78" s="41" t="s">
        <v>201</v>
      </c>
      <c r="H78" s="37">
        <v>1.4918981481481481E-2</v>
      </c>
      <c r="I78" s="20" t="s">
        <v>228</v>
      </c>
      <c r="J78" s="20" t="s">
        <v>228</v>
      </c>
      <c r="K78" s="20">
        <v>4</v>
      </c>
      <c r="L78" s="20" t="s">
        <v>228</v>
      </c>
      <c r="M78" s="20" t="s">
        <v>228</v>
      </c>
      <c r="N78" s="20" t="s">
        <v>228</v>
      </c>
      <c r="O78" s="38" t="s">
        <v>178</v>
      </c>
    </row>
    <row r="79" spans="1:15" x14ac:dyDescent="0.3">
      <c r="A79" s="18">
        <v>13</v>
      </c>
      <c r="B79" s="19">
        <v>203</v>
      </c>
      <c r="C79" s="41" t="s">
        <v>32</v>
      </c>
      <c r="D79" s="41" t="s">
        <v>33</v>
      </c>
      <c r="E79" s="18">
        <v>1950</v>
      </c>
      <c r="F79" s="18" t="s">
        <v>233</v>
      </c>
      <c r="G79" s="41" t="s">
        <v>42</v>
      </c>
      <c r="H79" s="37">
        <v>1.5879629629629629E-2</v>
      </c>
      <c r="I79" s="20" t="s">
        <v>228</v>
      </c>
      <c r="J79" s="20" t="s">
        <v>228</v>
      </c>
      <c r="K79" s="20" t="s">
        <v>228</v>
      </c>
      <c r="L79" s="20" t="s">
        <v>228</v>
      </c>
      <c r="M79" s="20" t="s">
        <v>228</v>
      </c>
      <c r="N79" s="20">
        <v>2</v>
      </c>
      <c r="O79" s="38" t="s">
        <v>178</v>
      </c>
    </row>
    <row r="80" spans="1:15" x14ac:dyDescent="0.3">
      <c r="A80" s="18">
        <v>14</v>
      </c>
      <c r="B80" s="19">
        <v>9</v>
      </c>
      <c r="C80" s="41" t="s">
        <v>214</v>
      </c>
      <c r="D80" s="41" t="s">
        <v>217</v>
      </c>
      <c r="E80" s="18">
        <v>1977</v>
      </c>
      <c r="F80" s="18" t="s">
        <v>227</v>
      </c>
      <c r="G80" s="41" t="s">
        <v>201</v>
      </c>
      <c r="H80" s="37">
        <v>1.6296296296296295E-2</v>
      </c>
      <c r="I80" s="20" t="s">
        <v>228</v>
      </c>
      <c r="J80" s="20" t="s">
        <v>228</v>
      </c>
      <c r="K80" s="20">
        <v>5</v>
      </c>
      <c r="L80" s="20" t="s">
        <v>228</v>
      </c>
      <c r="M80" s="20" t="s">
        <v>228</v>
      </c>
      <c r="N80" s="20" t="s">
        <v>228</v>
      </c>
      <c r="O80" s="38" t="s">
        <v>178</v>
      </c>
    </row>
    <row r="81" spans="1:16" x14ac:dyDescent="0.3">
      <c r="A81" s="18">
        <v>15</v>
      </c>
      <c r="B81" s="19">
        <v>222</v>
      </c>
      <c r="C81" s="41" t="s">
        <v>55</v>
      </c>
      <c r="D81" s="41" t="s">
        <v>56</v>
      </c>
      <c r="E81" s="18">
        <v>1945</v>
      </c>
      <c r="F81" s="18" t="s">
        <v>233</v>
      </c>
      <c r="G81" s="41" t="s">
        <v>42</v>
      </c>
      <c r="H81" s="37">
        <v>1.638888888888889E-2</v>
      </c>
      <c r="I81" s="20" t="s">
        <v>228</v>
      </c>
      <c r="J81" s="20" t="s">
        <v>228</v>
      </c>
      <c r="K81" s="20" t="s">
        <v>228</v>
      </c>
      <c r="L81" s="20" t="s">
        <v>228</v>
      </c>
      <c r="M81" s="20" t="s">
        <v>228</v>
      </c>
      <c r="N81" s="20">
        <v>3</v>
      </c>
      <c r="O81" s="38" t="s">
        <v>178</v>
      </c>
    </row>
    <row r="82" spans="1:16" x14ac:dyDescent="0.3">
      <c r="A82" s="18">
        <v>16</v>
      </c>
      <c r="B82" s="19">
        <v>214</v>
      </c>
      <c r="C82" s="41" t="s">
        <v>39</v>
      </c>
      <c r="D82" s="41" t="s">
        <v>33</v>
      </c>
      <c r="E82" s="18">
        <v>1955</v>
      </c>
      <c r="F82" s="18" t="s">
        <v>233</v>
      </c>
      <c r="G82" s="41" t="s">
        <v>42</v>
      </c>
      <c r="H82" s="37">
        <v>2.1203703703703704E-2</v>
      </c>
      <c r="I82" s="20" t="s">
        <v>228</v>
      </c>
      <c r="J82" s="20" t="s">
        <v>228</v>
      </c>
      <c r="K82" s="20" t="s">
        <v>228</v>
      </c>
      <c r="L82" s="20" t="s">
        <v>228</v>
      </c>
      <c r="M82" s="20" t="s">
        <v>228</v>
      </c>
      <c r="N82" s="20">
        <v>4</v>
      </c>
      <c r="O82" s="38" t="s">
        <v>178</v>
      </c>
    </row>
    <row r="83" spans="1:16" x14ac:dyDescent="0.3">
      <c r="A83" s="18">
        <v>17</v>
      </c>
      <c r="B83" s="19">
        <v>14</v>
      </c>
      <c r="C83" s="41" t="s">
        <v>220</v>
      </c>
      <c r="D83" s="41" t="s">
        <v>33</v>
      </c>
      <c r="E83" s="18">
        <v>1955</v>
      </c>
      <c r="F83" s="18" t="s">
        <v>233</v>
      </c>
      <c r="G83" s="41" t="s">
        <v>221</v>
      </c>
      <c r="H83" s="37">
        <v>2.1377314814814814E-2</v>
      </c>
      <c r="I83" s="20" t="s">
        <v>228</v>
      </c>
      <c r="J83" s="20" t="s">
        <v>228</v>
      </c>
      <c r="K83" s="20" t="s">
        <v>228</v>
      </c>
      <c r="L83" s="20" t="s">
        <v>228</v>
      </c>
      <c r="M83" s="20" t="s">
        <v>228</v>
      </c>
      <c r="N83" s="20">
        <v>5</v>
      </c>
      <c r="O83" s="38" t="s">
        <v>178</v>
      </c>
    </row>
    <row r="84" spans="1:16" ht="13.8" hidden="1" customHeight="1" x14ac:dyDescent="0.3">
      <c r="A84" s="18"/>
      <c r="B84" s="19"/>
      <c r="C84" s="41" t="str">
        <f>IFERROR(VLOOKUP($B84,#REF!,2,FALSE),"")</f>
        <v/>
      </c>
      <c r="D84" s="41" t="str">
        <f>IFERROR(VLOOKUP($B84,#REF!,3,FALSE),"")</f>
        <v/>
      </c>
      <c r="E84" s="18" t="str">
        <f>IFERROR(VLOOKUP($B84,#REF!,4,FALSE),"")</f>
        <v/>
      </c>
      <c r="F84" s="18" t="str">
        <f t="shared" ref="F84:F99" si="2">IF(AND(ISNUMBER($E84),$E84&gt;1900),IF(YEAR($C$5)-$E84&lt;=$I$10,"do "&amp;$I$10,IF(YEAR($C$5)-$E84&lt;=$J$10,"do "&amp;$J$10,IF(YEAR($C$5)-$E84&lt;=$K$10,"do "&amp;$K$10,IF(YEAR($C$5)-$E84&lt;=$L$10,"do "&amp;$L$10,IF(YEAR($C$5)-$E84&lt;=$M$10,"do "&amp;$M$10,$N$10&amp;" +"))))),"")</f>
        <v/>
      </c>
      <c r="G84" s="41" t="e">
        <f>IF(COUNTIF(#REF!,$B84)&gt;0,"SABZO","")</f>
        <v>#REF!</v>
      </c>
      <c r="H84" s="37"/>
      <c r="I84" s="20" t="str">
        <f>IF(ISNUMBER($E84), IF(AND($E84&gt;1900,YEAR($C$5)-$E84&lt;=$I$10),COUNT($I$65:$I83)+1,""),"")</f>
        <v/>
      </c>
      <c r="J84" s="20" t="str">
        <f>IF(ISNUMBER($E84), IF(AND($E84&gt;1900,YEAR($C$5)-$E84&gt;I$10,YEAR($C$5)-$E84&lt;=J$10),COUNT(J$65:J83)+1,""),"")</f>
        <v/>
      </c>
      <c r="K84" s="20" t="str">
        <f>IF(ISNUMBER($E84), IF(AND($E84&gt;1900,YEAR($C$5)-$E84&gt;J$10,YEAR($C$5)-$E84&lt;=K$10),COUNT(K$65:K83)+1,""),"")</f>
        <v/>
      </c>
      <c r="L84" s="20" t="str">
        <f>IF(ISNUMBER($E84), IF(AND($E84&gt;1900,YEAR($C$5)-$E84&gt;K$10,YEAR($C$5)-$E84&lt;=L$10),COUNT(L$65:L83)+1,""),"")</f>
        <v/>
      </c>
      <c r="M84" s="20" t="str">
        <f>IF(ISNUMBER($E84), IF(AND($E84&gt;1900,YEAR($C$5)-$E84&gt;L$10,YEAR($C$5)-$E84&lt;=M$10),COUNT(M$65:M83)+1,""),"")</f>
        <v/>
      </c>
      <c r="N84" s="20" t="str">
        <f>IF(ISNUMBER($E84), IF(AND($E84&gt;1900,YEAR($C$5)-$E84&gt;M$10),COUNT(N$65:N83)+1,""),"")</f>
        <v/>
      </c>
      <c r="O84" s="38" t="s">
        <v>178</v>
      </c>
    </row>
    <row r="85" spans="1:16" ht="13.8" hidden="1" customHeight="1" x14ac:dyDescent="0.3">
      <c r="A85" s="18"/>
      <c r="B85" s="19"/>
      <c r="C85" s="41" t="str">
        <f>IFERROR(VLOOKUP($B85,#REF!,2,FALSE),"")</f>
        <v/>
      </c>
      <c r="D85" s="41" t="str">
        <f>IFERROR(VLOOKUP($B85,#REF!,3,FALSE),"")</f>
        <v/>
      </c>
      <c r="E85" s="18" t="str">
        <f>IFERROR(VLOOKUP($B85,#REF!,4,FALSE),"")</f>
        <v/>
      </c>
      <c r="F85" s="18" t="str">
        <f t="shared" si="2"/>
        <v/>
      </c>
      <c r="G85" s="41" t="e">
        <f>IF(COUNTIF(#REF!,$B85)&gt;0,"SABZO","")</f>
        <v>#REF!</v>
      </c>
      <c r="H85" s="37"/>
      <c r="I85" s="20" t="str">
        <f>IF(ISNUMBER($E85), IF(AND($E85&gt;1900,YEAR($C$5)-$E85&lt;=$I$10),COUNT($I$65:$I84)+1,""),"")</f>
        <v/>
      </c>
      <c r="J85" s="20" t="str">
        <f>IF(ISNUMBER($E85), IF(AND($E85&gt;1900,YEAR($C$5)-$E85&gt;I$10,YEAR($C$5)-$E85&lt;=J$10),COUNT(J$65:J84)+1,""),"")</f>
        <v/>
      </c>
      <c r="K85" s="20" t="str">
        <f>IF(ISNUMBER($E85), IF(AND($E85&gt;1900,YEAR($C$5)-$E85&gt;J$10,YEAR($C$5)-$E85&lt;=K$10),COUNT(K$65:K84)+1,""),"")</f>
        <v/>
      </c>
      <c r="L85" s="20" t="str">
        <f>IF(ISNUMBER($E85), IF(AND($E85&gt;1900,YEAR($C$5)-$E85&gt;K$10,YEAR($C$5)-$E85&lt;=L$10),COUNT(L$65:L84)+1,""),"")</f>
        <v/>
      </c>
      <c r="M85" s="20" t="str">
        <f>IF(ISNUMBER($E85), IF(AND($E85&gt;1900,YEAR($C$5)-$E85&gt;L$10,YEAR($C$5)-$E85&lt;=M$10),COUNT(M$65:M84)+1,""),"")</f>
        <v/>
      </c>
      <c r="N85" s="20" t="str">
        <f>IF(ISNUMBER($E85), IF(AND($E85&gt;1900,YEAR($C$5)-$E85&gt;M$10),COUNT(N$65:N84)+1,""),"")</f>
        <v/>
      </c>
      <c r="O85" s="38" t="s">
        <v>178</v>
      </c>
    </row>
    <row r="86" spans="1:16" ht="13.8" hidden="1" customHeight="1" x14ac:dyDescent="0.3">
      <c r="A86" s="18"/>
      <c r="B86" s="19"/>
      <c r="C86" s="41" t="str">
        <f>IFERROR(VLOOKUP($B86,#REF!,2,FALSE),"")</f>
        <v/>
      </c>
      <c r="D86" s="41" t="str">
        <f>IFERROR(VLOOKUP($B86,#REF!,3,FALSE),"")</f>
        <v/>
      </c>
      <c r="E86" s="18" t="str">
        <f>IFERROR(VLOOKUP($B86,#REF!,4,FALSE),"")</f>
        <v/>
      </c>
      <c r="F86" s="18" t="str">
        <f t="shared" si="2"/>
        <v/>
      </c>
      <c r="G86" s="41" t="e">
        <f>IF(COUNTIF(#REF!,$B86)&gt;0,"SABZO","")</f>
        <v>#REF!</v>
      </c>
      <c r="H86" s="37"/>
      <c r="I86" s="20" t="str">
        <f>IF(ISNUMBER($E86), IF(AND($E86&gt;1900,YEAR($C$5)-$E86&lt;=$I$10),COUNT($I$65:$I85)+1,""),"")</f>
        <v/>
      </c>
      <c r="J86" s="20" t="str">
        <f>IF(ISNUMBER($E86), IF(AND($E86&gt;1900,YEAR($C$5)-$E86&gt;I$10,YEAR($C$5)-$E86&lt;=J$10),COUNT(J$65:J85)+1,""),"")</f>
        <v/>
      </c>
      <c r="K86" s="20" t="str">
        <f>IF(ISNUMBER($E86), IF(AND($E86&gt;1900,YEAR($C$5)-$E86&gt;J$10,YEAR($C$5)-$E86&lt;=K$10),COUNT(K$65:K85)+1,""),"")</f>
        <v/>
      </c>
      <c r="L86" s="20" t="str">
        <f>IF(ISNUMBER($E86), IF(AND($E86&gt;1900,YEAR($C$5)-$E86&gt;K$10,YEAR($C$5)-$E86&lt;=L$10),COUNT(L$65:L85)+1,""),"")</f>
        <v/>
      </c>
      <c r="M86" s="20" t="str">
        <f>IF(ISNUMBER($E86), IF(AND($E86&gt;1900,YEAR($C$5)-$E86&gt;L$10,YEAR($C$5)-$E86&lt;=M$10),COUNT(M$65:M85)+1,""),"")</f>
        <v/>
      </c>
      <c r="N86" s="20" t="str">
        <f>IF(ISNUMBER($E86), IF(AND($E86&gt;1900,YEAR($C$5)-$E86&gt;M$10),COUNT(N$65:N85)+1,""),"")</f>
        <v/>
      </c>
      <c r="O86" s="38" t="s">
        <v>178</v>
      </c>
    </row>
    <row r="87" spans="1:16" ht="13.8" hidden="1" customHeight="1" x14ac:dyDescent="0.3">
      <c r="A87" s="18"/>
      <c r="B87" s="19"/>
      <c r="C87" s="41" t="str">
        <f>IFERROR(VLOOKUP($B87,#REF!,2,FALSE),"")</f>
        <v/>
      </c>
      <c r="D87" s="41" t="str">
        <f>IFERROR(VLOOKUP($B87,#REF!,3,FALSE),"")</f>
        <v/>
      </c>
      <c r="E87" s="18" t="str">
        <f>IFERROR(VLOOKUP($B87,#REF!,4,FALSE),"")</f>
        <v/>
      </c>
      <c r="F87" s="18" t="str">
        <f t="shared" si="2"/>
        <v/>
      </c>
      <c r="G87" s="41" t="e">
        <f>IF(COUNTIF(#REF!,$B87)&gt;0,"SABZO","")</f>
        <v>#REF!</v>
      </c>
      <c r="H87" s="37"/>
      <c r="I87" s="20" t="str">
        <f>IF(ISNUMBER($E87), IF(AND($E87&gt;1900,YEAR($C$5)-$E87&lt;=$I$10),COUNT($I$65:$I86)+1,""),"")</f>
        <v/>
      </c>
      <c r="J87" s="20" t="str">
        <f>IF(ISNUMBER($E87), IF(AND($E87&gt;1900,YEAR($C$5)-$E87&gt;I$10,YEAR($C$5)-$E87&lt;=J$10),COUNT(J$65:J86)+1,""),"")</f>
        <v/>
      </c>
      <c r="K87" s="20" t="str">
        <f>IF(ISNUMBER($E87), IF(AND($E87&gt;1900,YEAR($C$5)-$E87&gt;J$10,YEAR($C$5)-$E87&lt;=K$10),COUNT(K$65:K86)+1,""),"")</f>
        <v/>
      </c>
      <c r="L87" s="20" t="str">
        <f>IF(ISNUMBER($E87), IF(AND($E87&gt;1900,YEAR($C$5)-$E87&gt;K$10,YEAR($C$5)-$E87&lt;=L$10),COUNT(L$65:L86)+1,""),"")</f>
        <v/>
      </c>
      <c r="M87" s="20" t="str">
        <f>IF(ISNUMBER($E87), IF(AND($E87&gt;1900,YEAR($C$5)-$E87&gt;L$10,YEAR($C$5)-$E87&lt;=M$10),COUNT(M$65:M86)+1,""),"")</f>
        <v/>
      </c>
      <c r="N87" s="20" t="str">
        <f>IF(ISNUMBER($E87), IF(AND($E87&gt;1900,YEAR($C$5)-$E87&gt;M$10),COUNT(N$65:N86)+1,""),"")</f>
        <v/>
      </c>
      <c r="O87" s="38" t="s">
        <v>178</v>
      </c>
    </row>
    <row r="88" spans="1:16" ht="13.8" hidden="1" customHeight="1" x14ac:dyDescent="0.3">
      <c r="A88" s="18"/>
      <c r="B88" s="19"/>
      <c r="C88" s="41" t="str">
        <f>IFERROR(VLOOKUP($B88,#REF!,2,FALSE),"")</f>
        <v/>
      </c>
      <c r="D88" s="41" t="str">
        <f>IFERROR(VLOOKUP($B88,#REF!,3,FALSE),"")</f>
        <v/>
      </c>
      <c r="E88" s="18" t="str">
        <f>IFERROR(VLOOKUP($B88,#REF!,4,FALSE),"")</f>
        <v/>
      </c>
      <c r="F88" s="18" t="str">
        <f t="shared" si="2"/>
        <v/>
      </c>
      <c r="G88" s="41" t="e">
        <f>IF(COUNTIF(#REF!,$B88)&gt;0,"SABZO","")</f>
        <v>#REF!</v>
      </c>
      <c r="H88" s="37"/>
      <c r="I88" s="20" t="str">
        <f>IF(ISNUMBER($E88), IF(AND($E88&gt;1900,YEAR($C$5)-$E88&lt;=$I$10),COUNT($I$65:$I87)+1,""),"")</f>
        <v/>
      </c>
      <c r="J88" s="20" t="str">
        <f>IF(ISNUMBER($E88), IF(AND($E88&gt;1900,YEAR($C$5)-$E88&gt;I$10,YEAR($C$5)-$E88&lt;=J$10),COUNT(J$65:J87)+1,""),"")</f>
        <v/>
      </c>
      <c r="K88" s="20" t="str">
        <f>IF(ISNUMBER($E88), IF(AND($E88&gt;1900,YEAR($C$5)-$E88&gt;J$10,YEAR($C$5)-$E88&lt;=K$10),COUNT(K$65:K87)+1,""),"")</f>
        <v/>
      </c>
      <c r="L88" s="20" t="str">
        <f>IF(ISNUMBER($E88), IF(AND($E88&gt;1900,YEAR($C$5)-$E88&gt;K$10,YEAR($C$5)-$E88&lt;=L$10),COUNT(L$65:L87)+1,""),"")</f>
        <v/>
      </c>
      <c r="M88" s="20" t="str">
        <f>IF(ISNUMBER($E88), IF(AND($E88&gt;1900,YEAR($C$5)-$E88&gt;L$10,YEAR($C$5)-$E88&lt;=M$10),COUNT(M$65:M87)+1,""),"")</f>
        <v/>
      </c>
      <c r="N88" s="20" t="str">
        <f>IF(ISNUMBER($E88), IF(AND($E88&gt;1900,YEAR($C$5)-$E88&gt;M$10),COUNT(N$65:N87)+1,""),"")</f>
        <v/>
      </c>
      <c r="O88" s="38" t="s">
        <v>178</v>
      </c>
    </row>
    <row r="89" spans="1:16" ht="13.8" hidden="1" customHeight="1" x14ac:dyDescent="0.3">
      <c r="A89" s="18"/>
      <c r="B89" s="19"/>
      <c r="C89" s="41" t="str">
        <f>IFERROR(VLOOKUP($B89,#REF!,2,FALSE),"")</f>
        <v/>
      </c>
      <c r="D89" s="41" t="str">
        <f>IFERROR(VLOOKUP($B89,#REF!,3,FALSE),"")</f>
        <v/>
      </c>
      <c r="E89" s="18" t="str">
        <f>IFERROR(VLOOKUP($B89,#REF!,4,FALSE),"")</f>
        <v/>
      </c>
      <c r="F89" s="18" t="str">
        <f t="shared" si="2"/>
        <v/>
      </c>
      <c r="G89" s="41" t="e">
        <f>IF(COUNTIF(#REF!,$B89)&gt;0,"SABZO","")</f>
        <v>#REF!</v>
      </c>
      <c r="H89" s="37"/>
      <c r="I89" s="20" t="str">
        <f>IF(ISNUMBER($E89), IF(AND($E89&gt;1900,YEAR($C$5)-$E89&lt;=$I$10),COUNT($I$65:$I88)+1,""),"")</f>
        <v/>
      </c>
      <c r="J89" s="20" t="str">
        <f>IF(ISNUMBER($E89), IF(AND($E89&gt;1900,YEAR($C$5)-$E89&gt;I$10,YEAR($C$5)-$E89&lt;=J$10),COUNT(J$65:J88)+1,""),"")</f>
        <v/>
      </c>
      <c r="K89" s="20" t="str">
        <f>IF(ISNUMBER($E89), IF(AND($E89&gt;1900,YEAR($C$5)-$E89&gt;J$10,YEAR($C$5)-$E89&lt;=K$10),COUNT(K$65:K88)+1,""),"")</f>
        <v/>
      </c>
      <c r="L89" s="20" t="str">
        <f>IF(ISNUMBER($E89), IF(AND($E89&gt;1900,YEAR($C$5)-$E89&gt;K$10,YEAR($C$5)-$E89&lt;=L$10),COUNT(L$65:L88)+1,""),"")</f>
        <v/>
      </c>
      <c r="M89" s="20" t="str">
        <f>IF(ISNUMBER($E89), IF(AND($E89&gt;1900,YEAR($C$5)-$E89&gt;L$10,YEAR($C$5)-$E89&lt;=M$10),COUNT(M$65:M88)+1,""),"")</f>
        <v/>
      </c>
      <c r="N89" s="20" t="str">
        <f>IF(ISNUMBER($E89), IF(AND($E89&gt;1900,YEAR($C$5)-$E89&gt;M$10),COUNT(N$65:N88)+1,""),"")</f>
        <v/>
      </c>
      <c r="O89" s="38" t="s">
        <v>178</v>
      </c>
    </row>
    <row r="90" spans="1:16" ht="13.8" hidden="1" customHeight="1" x14ac:dyDescent="0.3">
      <c r="A90" s="18"/>
      <c r="B90" s="19"/>
      <c r="C90" s="41" t="str">
        <f>IFERROR(VLOOKUP($B90,#REF!,2,FALSE),"")</f>
        <v/>
      </c>
      <c r="D90" s="41" t="str">
        <f>IFERROR(VLOOKUP($B90,#REF!,3,FALSE),"")</f>
        <v/>
      </c>
      <c r="E90" s="18" t="str">
        <f>IFERROR(VLOOKUP($B90,#REF!,4,FALSE),"")</f>
        <v/>
      </c>
      <c r="F90" s="18" t="str">
        <f t="shared" si="2"/>
        <v/>
      </c>
      <c r="G90" s="41" t="e">
        <f>IF(COUNTIF(#REF!,$B90)&gt;0,"SABZO","")</f>
        <v>#REF!</v>
      </c>
      <c r="H90" s="37"/>
      <c r="I90" s="20" t="str">
        <f>IF(ISNUMBER($E90), IF(AND($E90&gt;1900,YEAR($C$5)-$E90&lt;=$I$10),COUNT($I$65:$I89)+1,""),"")</f>
        <v/>
      </c>
      <c r="J90" s="20" t="str">
        <f>IF(ISNUMBER($E90), IF(AND($E90&gt;1900,YEAR($C$5)-$E90&gt;I$10,YEAR($C$5)-$E90&lt;=J$10),COUNT(J$65:J89)+1,""),"")</f>
        <v/>
      </c>
      <c r="K90" s="20" t="str">
        <f>IF(ISNUMBER($E90), IF(AND($E90&gt;1900,YEAR($C$5)-$E90&gt;J$10,YEAR($C$5)-$E90&lt;=K$10),COUNT(K$65:K89)+1,""),"")</f>
        <v/>
      </c>
      <c r="L90" s="20" t="str">
        <f>IF(ISNUMBER($E90), IF(AND($E90&gt;1900,YEAR($C$5)-$E90&gt;K$10,YEAR($C$5)-$E90&lt;=L$10),COUNT(L$65:L89)+1,""),"")</f>
        <v/>
      </c>
      <c r="M90" s="20" t="str">
        <f>IF(ISNUMBER($E90), IF(AND($E90&gt;1900,YEAR($C$5)-$E90&gt;L$10,YEAR($C$5)-$E90&lt;=M$10),COUNT(M$65:M89)+1,""),"")</f>
        <v/>
      </c>
      <c r="N90" s="20" t="str">
        <f>IF(ISNUMBER($E90), IF(AND($E90&gt;1900,YEAR($C$5)-$E90&gt;M$10),COUNT(N$65:N89)+1,""),"")</f>
        <v/>
      </c>
      <c r="O90" s="38" t="s">
        <v>178</v>
      </c>
    </row>
    <row r="91" spans="1:16" ht="13.8" hidden="1" customHeight="1" x14ac:dyDescent="0.3">
      <c r="A91" s="18"/>
      <c r="B91" s="19"/>
      <c r="C91" s="41" t="str">
        <f>IFERROR(VLOOKUP($B91,#REF!,2,FALSE),"")</f>
        <v/>
      </c>
      <c r="D91" s="41" t="str">
        <f>IFERROR(VLOOKUP($B91,#REF!,3,FALSE),"")</f>
        <v/>
      </c>
      <c r="E91" s="18" t="str">
        <f>IFERROR(VLOOKUP($B91,#REF!,4,FALSE),"")</f>
        <v/>
      </c>
      <c r="F91" s="18" t="str">
        <f t="shared" si="2"/>
        <v/>
      </c>
      <c r="G91" s="41" t="e">
        <f>IF(COUNTIF(#REF!,$B91)&gt;0,"SABZO","")</f>
        <v>#REF!</v>
      </c>
      <c r="H91" s="37"/>
      <c r="I91" s="20" t="str">
        <f>IF(ISNUMBER($E91), IF(AND($E91&gt;1900,YEAR($C$5)-$E91&lt;=$I$10),COUNT($I$65:$I90)+1,""),"")</f>
        <v/>
      </c>
      <c r="J91" s="20" t="str">
        <f>IF(ISNUMBER($E91), IF(AND($E91&gt;1900,YEAR($C$5)-$E91&gt;I$10,YEAR($C$5)-$E91&lt;=J$10),COUNT(J$65:J90)+1,""),"")</f>
        <v/>
      </c>
      <c r="K91" s="20" t="str">
        <f>IF(ISNUMBER($E91), IF(AND($E91&gt;1900,YEAR($C$5)-$E91&gt;J$10,YEAR($C$5)-$E91&lt;=K$10),COUNT(K$65:K90)+1,""),"")</f>
        <v/>
      </c>
      <c r="L91" s="20" t="str">
        <f>IF(ISNUMBER($E91), IF(AND($E91&gt;1900,YEAR($C$5)-$E91&gt;K$10,YEAR($C$5)-$E91&lt;=L$10),COUNT(L$65:L90)+1,""),"")</f>
        <v/>
      </c>
      <c r="M91" s="20" t="str">
        <f>IF(ISNUMBER($E91), IF(AND($E91&gt;1900,YEAR($C$5)-$E91&gt;L$10,YEAR($C$5)-$E91&lt;=M$10),COUNT(M$65:M90)+1,""),"")</f>
        <v/>
      </c>
      <c r="N91" s="20" t="str">
        <f>IF(ISNUMBER($E91), IF(AND($E91&gt;1900,YEAR($C$5)-$E91&gt;M$10),COUNT(N$65:N90)+1,""),"")</f>
        <v/>
      </c>
      <c r="O91" s="38" t="s">
        <v>178</v>
      </c>
    </row>
    <row r="92" spans="1:16" ht="13.8" hidden="1" customHeight="1" x14ac:dyDescent="0.3">
      <c r="A92" s="18"/>
      <c r="B92" s="19"/>
      <c r="C92" s="41" t="str">
        <f>IFERROR(VLOOKUP($B92,#REF!,2,FALSE),"")</f>
        <v/>
      </c>
      <c r="D92" s="41" t="str">
        <f>IFERROR(VLOOKUP($B92,#REF!,3,FALSE),"")</f>
        <v/>
      </c>
      <c r="E92" s="18" t="str">
        <f>IFERROR(VLOOKUP($B92,#REF!,4,FALSE),"")</f>
        <v/>
      </c>
      <c r="F92" s="18" t="str">
        <f t="shared" si="2"/>
        <v/>
      </c>
      <c r="G92" s="41" t="e">
        <f>IF(COUNTIF(#REF!,$B92)&gt;0,"SABZO","")</f>
        <v>#REF!</v>
      </c>
      <c r="H92" s="37"/>
      <c r="I92" s="20" t="str">
        <f>IF(ISNUMBER($E92), IF(AND($E92&gt;1900,YEAR($C$5)-$E92&lt;=$I$10),COUNT($I$65:$I91)+1,""),"")</f>
        <v/>
      </c>
      <c r="J92" s="20" t="str">
        <f>IF(ISNUMBER($E92), IF(AND($E92&gt;1900,YEAR($C$5)-$E92&gt;I$10,YEAR($C$5)-$E92&lt;=J$10),COUNT(J$65:J91)+1,""),"")</f>
        <v/>
      </c>
      <c r="K92" s="20" t="str">
        <f>IF(ISNUMBER($E92), IF(AND($E92&gt;1900,YEAR($C$5)-$E92&gt;J$10,YEAR($C$5)-$E92&lt;=K$10),COUNT(K$65:K91)+1,""),"")</f>
        <v/>
      </c>
      <c r="L92" s="20" t="str">
        <f>IF(ISNUMBER($E92), IF(AND($E92&gt;1900,YEAR($C$5)-$E92&gt;K$10,YEAR($C$5)-$E92&lt;=L$10),COUNT(L$65:L91)+1,""),"")</f>
        <v/>
      </c>
      <c r="M92" s="20" t="str">
        <f>IF(ISNUMBER($E92), IF(AND($E92&gt;1900,YEAR($C$5)-$E92&gt;L$10,YEAR($C$5)-$E92&lt;=M$10),COUNT(M$65:M91)+1,""),"")</f>
        <v/>
      </c>
      <c r="N92" s="20" t="str">
        <f>IF(ISNUMBER($E92), IF(AND($E92&gt;1900,YEAR($C$5)-$E92&gt;M$10),COUNT(N$65:N91)+1,""),"")</f>
        <v/>
      </c>
      <c r="O92" s="38" t="s">
        <v>178</v>
      </c>
      <c r="P92" s="11" t="s">
        <v>62</v>
      </c>
    </row>
    <row r="93" spans="1:16" ht="13.8" hidden="1" customHeight="1" x14ac:dyDescent="0.3">
      <c r="A93" s="18"/>
      <c r="B93" s="19"/>
      <c r="C93" s="41" t="str">
        <f>IFERROR(VLOOKUP($B93,#REF!,2,FALSE),"")</f>
        <v/>
      </c>
      <c r="D93" s="41" t="str">
        <f>IFERROR(VLOOKUP($B93,#REF!,3,FALSE),"")</f>
        <v/>
      </c>
      <c r="E93" s="18" t="str">
        <f>IFERROR(VLOOKUP($B93,#REF!,4,FALSE),"")</f>
        <v/>
      </c>
      <c r="F93" s="18" t="str">
        <f t="shared" si="2"/>
        <v/>
      </c>
      <c r="G93" s="41" t="e">
        <f>IF(COUNTIF(#REF!,$B93)&gt;0,"SABZO","")</f>
        <v>#REF!</v>
      </c>
      <c r="H93" s="37"/>
      <c r="I93" s="20" t="str">
        <f>IF(ISNUMBER($E93), IF(AND($E93&gt;1900,YEAR($C$5)-$E93&lt;=$I$10),COUNT($I$65:$I92)+1,""),"")</f>
        <v/>
      </c>
      <c r="J93" s="20" t="str">
        <f>IF(ISNUMBER($E93), IF(AND($E93&gt;1900,YEAR($C$5)-$E93&gt;I$10,YEAR($C$5)-$E93&lt;=J$10),COUNT(J$65:J92)+1,""),"")</f>
        <v/>
      </c>
      <c r="K93" s="20" t="str">
        <f>IF(ISNUMBER($E93), IF(AND($E93&gt;1900,YEAR($C$5)-$E93&gt;J$10,YEAR($C$5)-$E93&lt;=K$10),COUNT(K$65:K92)+1,""),"")</f>
        <v/>
      </c>
      <c r="L93" s="20" t="str">
        <f>IF(ISNUMBER($E93), IF(AND($E93&gt;1900,YEAR($C$5)-$E93&gt;K$10,YEAR($C$5)-$E93&lt;=L$10),COUNT(L$65:L92)+1,""),"")</f>
        <v/>
      </c>
      <c r="M93" s="20" t="str">
        <f>IF(ISNUMBER($E93), IF(AND($E93&gt;1900,YEAR($C$5)-$E93&gt;L$10,YEAR($C$5)-$E93&lt;=M$10),COUNT(M$65:M92)+1,""),"")</f>
        <v/>
      </c>
      <c r="N93" s="20" t="str">
        <f>IF(ISNUMBER($E93), IF(AND($E93&gt;1900,YEAR($C$5)-$E93&gt;M$10),COUNT(N$65:N92)+1,""),"")</f>
        <v/>
      </c>
      <c r="O93" s="38" t="s">
        <v>178</v>
      </c>
    </row>
    <row r="94" spans="1:16" ht="13.8" hidden="1" customHeight="1" x14ac:dyDescent="0.3">
      <c r="A94" s="18"/>
      <c r="B94" s="19"/>
      <c r="C94" s="41" t="str">
        <f>IFERROR(VLOOKUP($B94,#REF!,2,FALSE),"")</f>
        <v/>
      </c>
      <c r="D94" s="41" t="str">
        <f>IFERROR(VLOOKUP($B94,#REF!,3,FALSE),"")</f>
        <v/>
      </c>
      <c r="E94" s="18" t="str">
        <f>IFERROR(VLOOKUP($B94,#REF!,4,FALSE),"")</f>
        <v/>
      </c>
      <c r="F94" s="18" t="str">
        <f t="shared" si="2"/>
        <v/>
      </c>
      <c r="G94" s="41" t="e">
        <f>IF(COUNTIF(#REF!,$B94)&gt;0,"SABZO","")</f>
        <v>#REF!</v>
      </c>
      <c r="H94" s="37"/>
      <c r="I94" s="20" t="str">
        <f>IF(ISNUMBER($E94), IF(AND($E94&gt;1900,YEAR($C$5)-$E94&lt;=$I$10),COUNT($I$65:$I93)+1,""),"")</f>
        <v/>
      </c>
      <c r="J94" s="20" t="str">
        <f>IF(ISNUMBER($E94), IF(AND($E94&gt;1900,YEAR($C$5)-$E94&gt;I$10,YEAR($C$5)-$E94&lt;=J$10),COUNT(J$65:J93)+1,""),"")</f>
        <v/>
      </c>
      <c r="K94" s="20" t="str">
        <f>IF(ISNUMBER($E94), IF(AND($E94&gt;1900,YEAR($C$5)-$E94&gt;J$10,YEAR($C$5)-$E94&lt;=K$10),COUNT(K$65:K93)+1,""),"")</f>
        <v/>
      </c>
      <c r="L94" s="20" t="str">
        <f>IF(ISNUMBER($E94), IF(AND($E94&gt;1900,YEAR($C$5)-$E94&gt;K$10,YEAR($C$5)-$E94&lt;=L$10),COUNT(L$65:L93)+1,""),"")</f>
        <v/>
      </c>
      <c r="M94" s="20" t="str">
        <f>IF(ISNUMBER($E94), IF(AND($E94&gt;1900,YEAR($C$5)-$E94&gt;L$10,YEAR($C$5)-$E94&lt;=M$10),COUNT(M$65:M93)+1,""),"")</f>
        <v/>
      </c>
      <c r="N94" s="20" t="str">
        <f>IF(ISNUMBER($E94), IF(AND($E94&gt;1900,YEAR($C$5)-$E94&gt;M$10),COUNT(N$65:N93)+1,""),"")</f>
        <v/>
      </c>
      <c r="O94" s="38" t="s">
        <v>178</v>
      </c>
    </row>
    <row r="95" spans="1:16" ht="13.8" hidden="1" customHeight="1" x14ac:dyDescent="0.3">
      <c r="A95" s="18"/>
      <c r="B95" s="19"/>
      <c r="C95" s="41" t="str">
        <f>IFERROR(VLOOKUP($B95,#REF!,2,FALSE),"")</f>
        <v/>
      </c>
      <c r="D95" s="41" t="str">
        <f>IFERROR(VLOOKUP($B95,#REF!,3,FALSE),"")</f>
        <v/>
      </c>
      <c r="E95" s="18" t="str">
        <f>IFERROR(VLOOKUP($B95,#REF!,4,FALSE),"")</f>
        <v/>
      </c>
      <c r="F95" s="18" t="str">
        <f t="shared" si="2"/>
        <v/>
      </c>
      <c r="G95" s="41" t="e">
        <f>IF(COUNTIF(#REF!,$B95)&gt;0,"SABZO","")</f>
        <v>#REF!</v>
      </c>
      <c r="H95" s="37"/>
      <c r="I95" s="20" t="str">
        <f>IF(ISNUMBER($E95), IF(AND($E95&gt;1900,YEAR($C$5)-$E95&lt;=$I$10),COUNT($I$65:$I94)+1,""),"")</f>
        <v/>
      </c>
      <c r="J95" s="20" t="str">
        <f>IF(ISNUMBER($E95), IF(AND($E95&gt;1900,YEAR($C$5)-$E95&gt;I$10,YEAR($C$5)-$E95&lt;=J$10),COUNT(J$65:J94)+1,""),"")</f>
        <v/>
      </c>
      <c r="K95" s="20" t="str">
        <f>IF(ISNUMBER($E95), IF(AND($E95&gt;1900,YEAR($C$5)-$E95&gt;J$10,YEAR($C$5)-$E95&lt;=K$10),COUNT(K$65:K94)+1,""),"")</f>
        <v/>
      </c>
      <c r="L95" s="20" t="str">
        <f>IF(ISNUMBER($E95), IF(AND($E95&gt;1900,YEAR($C$5)-$E95&gt;K$10,YEAR($C$5)-$E95&lt;=L$10),COUNT(L$65:L94)+1,""),"")</f>
        <v/>
      </c>
      <c r="M95" s="20" t="str">
        <f>IF(ISNUMBER($E95), IF(AND($E95&gt;1900,YEAR($C$5)-$E95&gt;L$10,YEAR($C$5)-$E95&lt;=M$10),COUNT(M$65:M94)+1,""),"")</f>
        <v/>
      </c>
      <c r="N95" s="20" t="str">
        <f>IF(ISNUMBER($E95), IF(AND($E95&gt;1900,YEAR($C$5)-$E95&gt;M$10),COUNT(N$65:N94)+1,""),"")</f>
        <v/>
      </c>
      <c r="O95" s="38" t="s">
        <v>178</v>
      </c>
    </row>
    <row r="96" spans="1:16" ht="13.8" hidden="1" customHeight="1" x14ac:dyDescent="0.3">
      <c r="A96" s="18"/>
      <c r="B96" s="19"/>
      <c r="C96" s="41" t="str">
        <f>IFERROR(VLOOKUP($B96,#REF!,2,FALSE),"")</f>
        <v/>
      </c>
      <c r="D96" s="41" t="str">
        <f>IFERROR(VLOOKUP($B96,#REF!,3,FALSE),"")</f>
        <v/>
      </c>
      <c r="E96" s="18" t="str">
        <f>IFERROR(VLOOKUP($B96,#REF!,4,FALSE),"")</f>
        <v/>
      </c>
      <c r="F96" s="18" t="str">
        <f t="shared" si="2"/>
        <v/>
      </c>
      <c r="G96" s="41" t="e">
        <f>IF(COUNTIF(#REF!,$B96)&gt;0,"SABZO","")</f>
        <v>#REF!</v>
      </c>
      <c r="H96" s="37"/>
      <c r="I96" s="20" t="str">
        <f>IF(ISNUMBER($E96), IF(AND($E96&gt;1900,YEAR($C$5)-$E96&lt;=$I$10),COUNT($I$65:$I95)+1,""),"")</f>
        <v/>
      </c>
      <c r="J96" s="20" t="str">
        <f>IF(ISNUMBER($E96), IF(AND($E96&gt;1900,YEAR($C$5)-$E96&gt;I$10,YEAR($C$5)-$E96&lt;=J$10),COUNT(J$65:J95)+1,""),"")</f>
        <v/>
      </c>
      <c r="K96" s="20" t="str">
        <f>IF(ISNUMBER($E96), IF(AND($E96&gt;1900,YEAR($C$5)-$E96&gt;J$10,YEAR($C$5)-$E96&lt;=K$10),COUNT(K$65:K95)+1,""),"")</f>
        <v/>
      </c>
      <c r="L96" s="20" t="str">
        <f>IF(ISNUMBER($E96), IF(AND($E96&gt;1900,YEAR($C$5)-$E96&gt;K$10,YEAR($C$5)-$E96&lt;=L$10),COUNT(L$65:L95)+1,""),"")</f>
        <v/>
      </c>
      <c r="M96" s="20" t="str">
        <f>IF(ISNUMBER($E96), IF(AND($E96&gt;1900,YEAR($C$5)-$E96&gt;L$10,YEAR($C$5)-$E96&lt;=M$10),COUNT(M$65:M95)+1,""),"")</f>
        <v/>
      </c>
      <c r="N96" s="20" t="str">
        <f>IF(ISNUMBER($E96), IF(AND($E96&gt;1900,YEAR($C$5)-$E96&gt;M$10),COUNT(N$65:N95)+1,""),"")</f>
        <v/>
      </c>
      <c r="O96" s="38" t="s">
        <v>178</v>
      </c>
    </row>
    <row r="97" spans="1:15" ht="13.8" hidden="1" customHeight="1" x14ac:dyDescent="0.3">
      <c r="A97" s="18"/>
      <c r="B97" s="19"/>
      <c r="C97" s="41" t="str">
        <f>IFERROR(VLOOKUP($B97,#REF!,2,FALSE),"")</f>
        <v/>
      </c>
      <c r="D97" s="41" t="str">
        <f>IFERROR(VLOOKUP($B97,#REF!,3,FALSE),"")</f>
        <v/>
      </c>
      <c r="E97" s="18" t="str">
        <f>IFERROR(VLOOKUP($B97,#REF!,4,FALSE),"")</f>
        <v/>
      </c>
      <c r="F97" s="18" t="str">
        <f t="shared" si="2"/>
        <v/>
      </c>
      <c r="G97" s="41" t="e">
        <f>IF(COUNTIF(#REF!,$B97)&gt;0,"SABZO","")</f>
        <v>#REF!</v>
      </c>
      <c r="H97" s="37"/>
      <c r="I97" s="20" t="str">
        <f>IF(ISNUMBER($E97), IF(AND($E97&gt;1900,YEAR($C$5)-$E97&lt;=$I$10),COUNT($I$65:$I96)+1,""),"")</f>
        <v/>
      </c>
      <c r="J97" s="20" t="str">
        <f>IF(ISNUMBER($E97), IF(AND($E97&gt;1900,YEAR($C$5)-$E97&gt;I$10,YEAR($C$5)-$E97&lt;=J$10),COUNT(J$65:J96)+1,""),"")</f>
        <v/>
      </c>
      <c r="K97" s="20" t="str">
        <f>IF(ISNUMBER($E97), IF(AND($E97&gt;1900,YEAR($C$5)-$E97&gt;J$10,YEAR($C$5)-$E97&lt;=K$10),COUNT(K$65:K96)+1,""),"")</f>
        <v/>
      </c>
      <c r="L97" s="20" t="str">
        <f>IF(ISNUMBER($E97), IF(AND($E97&gt;1900,YEAR($C$5)-$E97&gt;K$10,YEAR($C$5)-$E97&lt;=L$10),COUNT(L$65:L96)+1,""),"")</f>
        <v/>
      </c>
      <c r="M97" s="20" t="str">
        <f>IF(ISNUMBER($E97), IF(AND($E97&gt;1900,YEAR($C$5)-$E97&gt;L$10,YEAR($C$5)-$E97&lt;=M$10),COUNT(M$65:M96)+1,""),"")</f>
        <v/>
      </c>
      <c r="N97" s="20" t="str">
        <f>IF(ISNUMBER($E97), IF(AND($E97&gt;1900,YEAR($C$5)-$E97&gt;M$10),COUNT(N$65:N96)+1,""),"")</f>
        <v/>
      </c>
      <c r="O97" s="38" t="s">
        <v>178</v>
      </c>
    </row>
    <row r="98" spans="1:15" ht="13.8" hidden="1" customHeight="1" x14ac:dyDescent="0.3">
      <c r="A98" s="18"/>
      <c r="B98" s="19"/>
      <c r="C98" s="41" t="str">
        <f>IFERROR(VLOOKUP($B98,#REF!,2,FALSE),"")</f>
        <v/>
      </c>
      <c r="D98" s="41" t="str">
        <f>IFERROR(VLOOKUP($B98,#REF!,3,FALSE),"")</f>
        <v/>
      </c>
      <c r="E98" s="18" t="str">
        <f>IFERROR(VLOOKUP($B98,#REF!,4,FALSE),"")</f>
        <v/>
      </c>
      <c r="F98" s="18" t="str">
        <f t="shared" si="2"/>
        <v/>
      </c>
      <c r="G98" s="41" t="e">
        <f>IF(COUNTIF(#REF!,$B98)&gt;0,"SABZO","")</f>
        <v>#REF!</v>
      </c>
      <c r="H98" s="37"/>
      <c r="I98" s="20" t="str">
        <f>IF(ISNUMBER($E98), IF(AND($E98&gt;1900,YEAR($C$5)-$E98&lt;=$I$10),COUNT($I$65:$I97)+1,""),"")</f>
        <v/>
      </c>
      <c r="J98" s="20" t="str">
        <f>IF(ISNUMBER($E98), IF(AND($E98&gt;1900,YEAR($C$5)-$E98&gt;I$10,YEAR($C$5)-$E98&lt;=J$10),COUNT(J$65:J97)+1,""),"")</f>
        <v/>
      </c>
      <c r="K98" s="20" t="str">
        <f>IF(ISNUMBER($E98), IF(AND($E98&gt;1900,YEAR($C$5)-$E98&gt;J$10,YEAR($C$5)-$E98&lt;=K$10),COUNT(K$65:K97)+1,""),"")</f>
        <v/>
      </c>
      <c r="L98" s="20" t="str">
        <f>IF(ISNUMBER($E98), IF(AND($E98&gt;1900,YEAR($C$5)-$E98&gt;K$10,YEAR($C$5)-$E98&lt;=L$10),COUNT(L$65:L97)+1,""),"")</f>
        <v/>
      </c>
      <c r="M98" s="20" t="str">
        <f>IF(ISNUMBER($E98), IF(AND($E98&gt;1900,YEAR($C$5)-$E98&gt;L$10,YEAR($C$5)-$E98&lt;=M$10),COUNT(M$65:M97)+1,""),"")</f>
        <v/>
      </c>
      <c r="N98" s="20" t="str">
        <f>IF(ISNUMBER($E98), IF(AND($E98&gt;1900,YEAR($C$5)-$E98&gt;M$10),COUNT(N$65:N97)+1,""),"")</f>
        <v/>
      </c>
      <c r="O98" s="38" t="s">
        <v>178</v>
      </c>
    </row>
    <row r="99" spans="1:15" ht="13.8" hidden="1" customHeight="1" x14ac:dyDescent="0.3">
      <c r="A99" s="18"/>
      <c r="B99" s="19"/>
      <c r="C99" s="41" t="str">
        <f>IFERROR(VLOOKUP($B99,#REF!,2,FALSE),"")</f>
        <v/>
      </c>
      <c r="D99" s="41" t="str">
        <f>IFERROR(VLOOKUP($B99,#REF!,3,FALSE),"")</f>
        <v/>
      </c>
      <c r="E99" s="18" t="str">
        <f>IFERROR(VLOOKUP($B99,#REF!,4,FALSE),"")</f>
        <v/>
      </c>
      <c r="F99" s="18" t="str">
        <f t="shared" si="2"/>
        <v/>
      </c>
      <c r="G99" s="41" t="e">
        <f>IF(COUNTIF(#REF!,$B99)&gt;0,"SABZO","")</f>
        <v>#REF!</v>
      </c>
      <c r="H99" s="37"/>
      <c r="I99" s="20" t="str">
        <f>IF(ISNUMBER($E99), IF(AND($E99&gt;1900,YEAR($C$5)-$E99&lt;=$I$10),COUNT($I$65:$I98)+1,""),"")</f>
        <v/>
      </c>
      <c r="J99" s="20" t="str">
        <f>IF(ISNUMBER($E99), IF(AND($E99&gt;1900,YEAR($C$5)-$E99&gt;I$10,YEAR($C$5)-$E99&lt;=J$10),COUNT(J$65:J98)+1,""),"")</f>
        <v/>
      </c>
      <c r="K99" s="20" t="str">
        <f>IF(ISNUMBER($E99), IF(AND($E99&gt;1900,YEAR($C$5)-$E99&gt;J$10,YEAR($C$5)-$E99&lt;=K$10),COUNT(K$65:K98)+1,""),"")</f>
        <v/>
      </c>
      <c r="L99" s="20" t="str">
        <f>IF(ISNUMBER($E99), IF(AND($E99&gt;1900,YEAR($C$5)-$E99&gt;K$10,YEAR($C$5)-$E99&lt;=L$10),COUNT(L$65:L98)+1,""),"")</f>
        <v/>
      </c>
      <c r="M99" s="20" t="str">
        <f>IF(ISNUMBER($E99), IF(AND($E99&gt;1900,YEAR($C$5)-$E99&gt;L$10,YEAR($C$5)-$E99&lt;=M$10),COUNT(M$65:M98)+1,""),"")</f>
        <v/>
      </c>
      <c r="N99" s="20" t="str">
        <f>IF(ISNUMBER($E99), IF(AND($E99&gt;1900,YEAR($C$5)-$E99&gt;M$10),COUNT(N$65:N98)+1,""),"")</f>
        <v/>
      </c>
      <c r="O99" s="38" t="s">
        <v>178</v>
      </c>
    </row>
    <row r="101" spans="1:15" x14ac:dyDescent="0.3">
      <c r="A101" s="11" t="s">
        <v>225</v>
      </c>
    </row>
    <row r="102" spans="1:15" x14ac:dyDescent="0.3">
      <c r="A102" s="11" t="s">
        <v>226</v>
      </c>
    </row>
    <row r="103" spans="1:15" x14ac:dyDescent="0.3">
      <c r="A103" s="11" t="s">
        <v>224</v>
      </c>
    </row>
    <row r="104" spans="1:15" x14ac:dyDescent="0.3">
      <c r="A104" s="11" t="s">
        <v>223</v>
      </c>
    </row>
  </sheetData>
  <sheetProtection deleteRows="0"/>
  <mergeCells count="7">
    <mergeCell ref="A1:O1"/>
    <mergeCell ref="A62:O62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 xr:uid="{00000000-0002-0000-0300-000000000000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00000000-0002-0000-0300-000001000000}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Členové SABZO</vt:lpstr>
      <vt:lpstr>VÝSLEDKOVÁ LISTINA</vt:lpstr>
    </vt:vector>
  </TitlesOfParts>
  <Company>TESTCOM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Radorun</cp:lastModifiedBy>
  <cp:lastPrinted>2025-06-27T08:36:32Z</cp:lastPrinted>
  <dcterms:created xsi:type="dcterms:W3CDTF">2000-05-09T05:21:51Z</dcterms:created>
  <dcterms:modified xsi:type="dcterms:W3CDTF">2025-06-27T19:35:41Z</dcterms:modified>
</cp:coreProperties>
</file>